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tabRatio="873" activeTab="1"/>
  </bookViews>
  <sheets>
    <sheet name="план2020-Приложение №10" sheetId="1" r:id="rId1"/>
    <sheet name="план2020-Приложение №11" sheetId="2" r:id="rId2"/>
  </sheets>
  <definedNames/>
  <calcPr fullCalcOnLoad="1"/>
</workbook>
</file>

<file path=xl/sharedStrings.xml><?xml version="1.0" encoding="utf-8"?>
<sst xmlns="http://schemas.openxmlformats.org/spreadsheetml/2006/main" count="164" uniqueCount="93">
  <si>
    <t>Капиталови разходи по източници на финансиране</t>
  </si>
  <si>
    <t>Субсидия РБ</t>
  </si>
  <si>
    <t xml:space="preserve"> </t>
  </si>
  <si>
    <t>Ремонт на път IV-55024 Николаево - Едрево /км. 0+000 - 5+900/</t>
  </si>
  <si>
    <t>Ремонт на път IV-53432 Нова Махала - Николаево  /км. 0+000 - 2+300/</t>
  </si>
  <si>
    <t>Община НИКОЛАЕВО</t>
  </si>
  <si>
    <t>Сметна стойност</t>
  </si>
  <si>
    <t xml:space="preserve"> Обекти</t>
  </si>
  <si>
    <t>Функция 07: Почивно дело, култура, религиозни дейности</t>
  </si>
  <si>
    <t>Обекти</t>
  </si>
  <si>
    <t>Общо</t>
  </si>
  <si>
    <t>Функция 08: Икономически  дейности и услуги</t>
  </si>
  <si>
    <t xml:space="preserve">РАЗЧЕТ ЗА </t>
  </si>
  <si>
    <t>Функция 06: Жилищно строителство, благоустройство, комунално стопанство и опазване на околната среда</t>
  </si>
  <si>
    <t>Функция 01: Общи държавни  служби</t>
  </si>
  <si>
    <t>Функция 03: Образование</t>
  </si>
  <si>
    <t xml:space="preserve">         5201 - Придобиване на компютри и хардуер</t>
  </si>
  <si>
    <t>Функция 01:Общи държавни  служби</t>
  </si>
  <si>
    <t>Изготвил: .................</t>
  </si>
  <si>
    <t xml:space="preserve"> Обекти (други)</t>
  </si>
  <si>
    <t>Функция 05: Социално осигуряване, подпомагане и грижи</t>
  </si>
  <si>
    <t xml:space="preserve">Ремонт на сграда на ДГ "Снежанка" </t>
  </si>
  <si>
    <t>Год. задача     2017 г.</t>
  </si>
  <si>
    <t>Собст-вени средства</t>
  </si>
  <si>
    <t>Кредит с държав-ни гаранции</t>
  </si>
  <si>
    <t>Държав-ни инвести-ционни заеми</t>
  </si>
  <si>
    <t>Собств.средства на ТД-ва частна собств.</t>
  </si>
  <si>
    <t xml:space="preserve">             No</t>
  </si>
  <si>
    <t xml:space="preserve">Реконструкция на четвъртокласна пътна мрежа на територията на община Николаево </t>
  </si>
  <si>
    <t xml:space="preserve"> Обекти от ремонт на четвъртокласната пътна мрежа</t>
  </si>
  <si>
    <t>Реконструкция и ремонт на ОУ "Св.Св. Кирил и Методий" гр. Николаево и прилежащо пространство</t>
  </si>
  <si>
    <t>КАПИТАЛОВИТЕ РАЗХОДИ</t>
  </si>
  <si>
    <t>Община</t>
  </si>
  <si>
    <t>НИКОЛАЕВО</t>
  </si>
  <si>
    <t>Субсидия                от РБ</t>
  </si>
  <si>
    <t>общо</t>
  </si>
  <si>
    <t xml:space="preserve"> Обекти: ремонт на 4-токласната пътна мрежа</t>
  </si>
  <si>
    <t>Реконструкция, ремонт и благоустрояване на сградите на ОДЗ "Снежанка" гр. Николаево</t>
  </si>
  <si>
    <t xml:space="preserve">       5206 - Изграждане на инфраструктурни обекти</t>
  </si>
  <si>
    <t>Ремонт на тротоари в с. Едрево</t>
  </si>
  <si>
    <t>Ремонт на улици в с. Нова махала</t>
  </si>
  <si>
    <t>Функция 04:Здравеопазване</t>
  </si>
  <si>
    <t>Златко Генчев</t>
  </si>
  <si>
    <t>Главен счетоводител</t>
  </si>
  <si>
    <t>Изграждане на спортно игрище  - минифутбул в град Николаево, обл. Стара Загора</t>
  </si>
  <si>
    <t>Ремонт на път ІV - 53438 Николаево - мина Николаево /км. 0+000 - 2+900/</t>
  </si>
  <si>
    <t xml:space="preserve">       5309 - Придобиване на други нематериални дълготрайни активи</t>
  </si>
  <si>
    <t>Проект за промяна на устройствен план на квартал Възраждане, гр. Николаево</t>
  </si>
  <si>
    <t>Проект за обявяване на паметник на културата на обект: Крепост Асара" и предаването му в Министерство на културата и туризъма</t>
  </si>
  <si>
    <t xml:space="preserve"> ПРЕЗ 2021 г.  </t>
  </si>
  <si>
    <t>Усвоено през         2020 г.</t>
  </si>
  <si>
    <t>Год. задача 2021 г.</t>
  </si>
  <si>
    <t>Разходи, които ще бъдат извършени през 2021 година:</t>
  </si>
  <si>
    <t>Ремонт на улична мрежа в гр. Николаево</t>
  </si>
  <si>
    <t>Изграждане на фитнес /уличен/</t>
  </si>
  <si>
    <t>Ремонт на Гробищен парк в гр. Николаево</t>
  </si>
  <si>
    <t xml:space="preserve">       5202 - Придобиване на сгради</t>
  </si>
  <si>
    <t>Изграждане на автоспирка в гр. Николаево</t>
  </si>
  <si>
    <t>Ремонт на парк в с. Нова махала</t>
  </si>
  <si>
    <t>Ремонт на работилница и навес за прибиране на трактор в с. Нова махала</t>
  </si>
  <si>
    <t>Ремонт на Гробищен парк в с. Нова махала</t>
  </si>
  <si>
    <t>Ремонт на Старо кметство в с. Елхово</t>
  </si>
  <si>
    <t>Ремонт на Гробищен парк в с. Елхово</t>
  </si>
  <si>
    <t>Ремонт на вътрешни тоалетни в двора на Здравна служба в с. Елхово</t>
  </si>
  <si>
    <t>Ремонт на Склад за дърва и инвентар към кметство с. Елхово</t>
  </si>
  <si>
    <t>Ремонт на тротоари в с. Елхово</t>
  </si>
  <si>
    <t>Ремонт на паметника на "Братя Жекови" в с. Елхово</t>
  </si>
  <si>
    <t>Ремонт на улици в с. Елхово</t>
  </si>
  <si>
    <t>Ремонт на Гробищен парк в с. Едрево</t>
  </si>
  <si>
    <t>Ремонт на Кметство с. Нова махала</t>
  </si>
  <si>
    <t>Ремонт на Кметство с. Едрево</t>
  </si>
  <si>
    <t>Ремонт на улици в с. Едрево</t>
  </si>
  <si>
    <t>Параграф 5300: Придобиване на нематериални дълготрайни активи</t>
  </si>
  <si>
    <r>
      <t>Други</t>
    </r>
    <r>
      <rPr>
        <sz val="12"/>
        <rFont val="Arial"/>
        <family val="2"/>
      </rPr>
      <t xml:space="preserve">          (Проект  "Кр. България", Фонд "Земе-делие")</t>
    </r>
  </si>
  <si>
    <t>Параграф 5100: Основен ремонт на дълготрайни материални активи</t>
  </si>
  <si>
    <t>Параграф 5200: Придобиване на дълготрайни     материални активи</t>
  </si>
  <si>
    <t>Год. Задача 2021 г.</t>
  </si>
  <si>
    <t xml:space="preserve">КАПИТАЛОВИТЕ РАЗХОДИ ПРЕЗ 2021 г.  </t>
  </si>
  <si>
    <t>Разходи, които ще бъдат извършени през 2021 година</t>
  </si>
  <si>
    <t>Усвоено през      2020 г. и през 2019 г.</t>
  </si>
  <si>
    <t xml:space="preserve">       5204 - Придобиване на транспортни средства</t>
  </si>
  <si>
    <t>Придобиване на камион за сметосъбиране и сметоизвозване</t>
  </si>
  <si>
    <t>Пол. ср-ва  от РИОСВ</t>
  </si>
  <si>
    <t>Целеви транс-фер - от 2020 г.</t>
  </si>
  <si>
    <t>Възстановяване пропускателната способност на дере, преминаващо през с. Нова махала - основен ремонт на дерето</t>
  </si>
  <si>
    <t>Ремонт на път IV-55022 Паничерево - Зимница /км. 2+000 - 13+500/</t>
  </si>
  <si>
    <t>Функция 02: Отбрана и сигурност</t>
  </si>
  <si>
    <t>Ремонт на НЧ в с. Едрево - покрив</t>
  </si>
  <si>
    <t>Ремонт на помещения в Общинска администрация град Николаево</t>
  </si>
  <si>
    <t>Корекция м. юни</t>
  </si>
  <si>
    <t>Изграждане на "Кът за отдих" в квартал "Възраждане"</t>
  </si>
  <si>
    <t xml:space="preserve">       5203 - Придобиване на друго оборудване, машини и съоръжения</t>
  </si>
  <si>
    <t>Камери - видеонаблюдение в град Николаево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</si>
</sst>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</numFmts>
  <fonts count="9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2"/>
      <color indexed="47"/>
      <name val="Arial"/>
      <family val="2"/>
    </font>
    <font>
      <b/>
      <sz val="12"/>
      <color indexed="4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name val="Bookman Old Style"/>
      <family val="1"/>
    </font>
    <font>
      <sz val="16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14"/>
      <color indexed="8"/>
      <name val="Arial"/>
      <family val="2"/>
    </font>
    <font>
      <b/>
      <sz val="14"/>
      <color indexed="8"/>
      <name val="Bookman Old Style"/>
      <family val="1"/>
    </font>
    <font>
      <b/>
      <sz val="12"/>
      <color indexed="36"/>
      <name val="Arial"/>
      <family val="2"/>
    </font>
    <font>
      <b/>
      <sz val="13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8"/>
      <color indexed="8"/>
      <name val="Algerian"/>
      <family val="5"/>
    </font>
    <font>
      <sz val="17"/>
      <color indexed="8"/>
      <name val="Algerian"/>
      <family val="5"/>
    </font>
    <font>
      <sz val="12"/>
      <color indexed="36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Bookman Old Style"/>
      <family val="1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Bookman Old Style"/>
      <family val="1"/>
    </font>
    <font>
      <b/>
      <sz val="12"/>
      <color rgb="FF7030A0"/>
      <name val="Arial"/>
      <family val="2"/>
    </font>
    <font>
      <b/>
      <sz val="13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8"/>
      <color theme="1"/>
      <name val="Algerian"/>
      <family val="5"/>
    </font>
    <font>
      <sz val="17"/>
      <color theme="1"/>
      <name val="Algerian"/>
      <family val="5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rgb="FF7030A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9" borderId="6" applyNumberFormat="0" applyAlignment="0" applyProtection="0"/>
    <xf numFmtId="0" fontId="63" fillId="29" borderId="2" applyNumberFormat="0" applyAlignment="0" applyProtection="0"/>
    <xf numFmtId="0" fontId="64" fillId="30" borderId="7" applyNumberFormat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3" fontId="2" fillId="37" borderId="11" xfId="0" applyNumberFormat="1" applyFont="1" applyFill="1" applyBorder="1" applyAlignment="1">
      <alignment vertical="center"/>
    </xf>
    <xf numFmtId="3" fontId="2" fillId="37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33" borderId="11" xfId="0" applyFont="1" applyFill="1" applyBorder="1" applyAlignment="1">
      <alignment vertical="center"/>
    </xf>
    <xf numFmtId="3" fontId="74" fillId="33" borderId="11" xfId="0" applyNumberFormat="1" applyFont="1" applyFill="1" applyBorder="1" applyAlignment="1">
      <alignment vertical="center"/>
    </xf>
    <xf numFmtId="3" fontId="74" fillId="0" borderId="12" xfId="0" applyNumberFormat="1" applyFont="1" applyBorder="1" applyAlignment="1">
      <alignment vertical="center"/>
    </xf>
    <xf numFmtId="0" fontId="75" fillId="33" borderId="11" xfId="0" applyFont="1" applyFill="1" applyBorder="1" applyAlignment="1">
      <alignment vertical="center"/>
    </xf>
    <xf numFmtId="3" fontId="75" fillId="33" borderId="11" xfId="0" applyNumberFormat="1" applyFont="1" applyFill="1" applyBorder="1" applyAlignment="1">
      <alignment vertical="center"/>
    </xf>
    <xf numFmtId="0" fontId="76" fillId="0" borderId="0" xfId="0" applyFont="1" applyAlignment="1">
      <alignment vertical="center"/>
    </xf>
    <xf numFmtId="0" fontId="76" fillId="33" borderId="0" xfId="0" applyFont="1" applyFill="1" applyBorder="1" applyAlignment="1">
      <alignment vertical="center"/>
    </xf>
    <xf numFmtId="0" fontId="76" fillId="33" borderId="0" xfId="0" applyFont="1" applyFill="1" applyAlignment="1">
      <alignment vertical="center"/>
    </xf>
    <xf numFmtId="3" fontId="76" fillId="33" borderId="0" xfId="0" applyNumberFormat="1" applyFont="1" applyFill="1" applyBorder="1" applyAlignment="1">
      <alignment vertical="center"/>
    </xf>
    <xf numFmtId="3" fontId="74" fillId="0" borderId="11" xfId="0" applyNumberFormat="1" applyFont="1" applyBorder="1" applyAlignment="1">
      <alignment vertical="center"/>
    </xf>
    <xf numFmtId="3" fontId="74" fillId="34" borderId="11" xfId="0" applyNumberFormat="1" applyFont="1" applyFill="1" applyBorder="1" applyAlignment="1">
      <alignment vertical="center"/>
    </xf>
    <xf numFmtId="3" fontId="74" fillId="37" borderId="12" xfId="0" applyNumberFormat="1" applyFont="1" applyFill="1" applyBorder="1" applyAlignment="1">
      <alignment vertical="center"/>
    </xf>
    <xf numFmtId="0" fontId="74" fillId="36" borderId="12" xfId="0" applyFont="1" applyFill="1" applyBorder="1" applyAlignment="1">
      <alignment vertical="center"/>
    </xf>
    <xf numFmtId="0" fontId="74" fillId="33" borderId="12" xfId="0" applyFont="1" applyFill="1" applyBorder="1" applyAlignment="1">
      <alignment vertical="center"/>
    </xf>
    <xf numFmtId="3" fontId="74" fillId="37" borderId="11" xfId="0" applyNumberFormat="1" applyFont="1" applyFill="1" applyBorder="1" applyAlignment="1">
      <alignment vertical="center"/>
    </xf>
    <xf numFmtId="3" fontId="74" fillId="33" borderId="12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7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74" fillId="33" borderId="27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8" borderId="30" xfId="0" applyFont="1" applyFill="1" applyBorder="1" applyAlignment="1">
      <alignment horizontal="left" vertical="center"/>
    </xf>
    <xf numFmtId="3" fontId="2" fillId="38" borderId="31" xfId="0" applyNumberFormat="1" applyFont="1" applyFill="1" applyBorder="1" applyAlignment="1">
      <alignment vertical="center"/>
    </xf>
    <xf numFmtId="3" fontId="74" fillId="38" borderId="31" xfId="0" applyNumberFormat="1" applyFont="1" applyFill="1" applyBorder="1" applyAlignment="1">
      <alignment vertical="center"/>
    </xf>
    <xf numFmtId="0" fontId="2" fillId="39" borderId="32" xfId="0" applyFont="1" applyFill="1" applyBorder="1" applyAlignment="1">
      <alignment horizontal="left" vertical="center"/>
    </xf>
    <xf numFmtId="3" fontId="2" fillId="39" borderId="33" xfId="0" applyNumberFormat="1" applyFont="1" applyFill="1" applyBorder="1" applyAlignment="1">
      <alignment vertical="center"/>
    </xf>
    <xf numFmtId="0" fontId="2" fillId="33" borderId="3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74" fillId="34" borderId="37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74" fillId="33" borderId="37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74" fillId="0" borderId="3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37" borderId="17" xfId="0" applyFont="1" applyFill="1" applyBorder="1" applyAlignment="1">
      <alignment horizontal="left" vertical="center"/>
    </xf>
    <xf numFmtId="3" fontId="2" fillId="37" borderId="35" xfId="0" applyNumberFormat="1" applyFont="1" applyFill="1" applyBorder="1" applyAlignment="1">
      <alignment vertical="center"/>
    </xf>
    <xf numFmtId="3" fontId="74" fillId="37" borderId="35" xfId="0" applyNumberFormat="1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2" fillId="37" borderId="19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vertical="center"/>
    </xf>
    <xf numFmtId="0" fontId="75" fillId="33" borderId="17" xfId="0" applyFont="1" applyFill="1" applyBorder="1" applyAlignment="1">
      <alignment horizontal="center" vertical="center"/>
    </xf>
    <xf numFmtId="3" fontId="75" fillId="0" borderId="11" xfId="0" applyNumberFormat="1" applyFont="1" applyBorder="1" applyAlignment="1">
      <alignment vertical="center"/>
    </xf>
    <xf numFmtId="0" fontId="75" fillId="0" borderId="11" xfId="0" applyFont="1" applyBorder="1" applyAlignment="1">
      <alignment vertical="center"/>
    </xf>
    <xf numFmtId="0" fontId="2" fillId="37" borderId="17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3" fontId="2" fillId="34" borderId="35" xfId="0" applyNumberFormat="1" applyFont="1" applyFill="1" applyBorder="1" applyAlignment="1">
      <alignment vertical="center"/>
    </xf>
    <xf numFmtId="3" fontId="74" fillId="34" borderId="35" xfId="0" applyNumberFormat="1" applyFont="1" applyFill="1" applyBorder="1" applyAlignment="1">
      <alignment vertical="center"/>
    </xf>
    <xf numFmtId="0" fontId="2" fillId="35" borderId="34" xfId="0" applyFont="1" applyFill="1" applyBorder="1" applyAlignment="1">
      <alignment horizontal="left" vertical="center"/>
    </xf>
    <xf numFmtId="3" fontId="2" fillId="35" borderId="39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2" fillId="0" borderId="35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74" fillId="0" borderId="37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3" borderId="40" xfId="0" applyFont="1" applyFill="1" applyBorder="1" applyAlignment="1">
      <alignment horizontal="center" vertical="center"/>
    </xf>
    <xf numFmtId="3" fontId="74" fillId="35" borderId="12" xfId="0" applyNumberFormat="1" applyFont="1" applyFill="1" applyBorder="1" applyAlignment="1">
      <alignment vertical="center"/>
    </xf>
    <xf numFmtId="3" fontId="2" fillId="35" borderId="19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75" fillId="33" borderId="34" xfId="0" applyFont="1" applyFill="1" applyBorder="1" applyAlignment="1">
      <alignment horizontal="center" vertical="center"/>
    </xf>
    <xf numFmtId="3" fontId="2" fillId="39" borderId="39" xfId="0" applyNumberFormat="1" applyFont="1" applyFill="1" applyBorder="1" applyAlignment="1">
      <alignment vertical="center"/>
    </xf>
    <xf numFmtId="3" fontId="74" fillId="39" borderId="39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horizontal="left" vertical="center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36" borderId="37" xfId="0" applyFont="1" applyFill="1" applyBorder="1" applyAlignment="1">
      <alignment vertical="center"/>
    </xf>
    <xf numFmtId="0" fontId="74" fillId="36" borderId="37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3" fillId="36" borderId="19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0" borderId="42" xfId="0" applyFont="1" applyBorder="1" applyAlignment="1">
      <alignment vertical="center" wrapText="1"/>
    </xf>
    <xf numFmtId="0" fontId="2" fillId="40" borderId="17" xfId="0" applyFont="1" applyFill="1" applyBorder="1" applyAlignment="1">
      <alignment horizontal="left" vertical="center"/>
    </xf>
    <xf numFmtId="3" fontId="2" fillId="40" borderId="11" xfId="0" applyNumberFormat="1" applyFont="1" applyFill="1" applyBorder="1" applyAlignment="1">
      <alignment vertical="center"/>
    </xf>
    <xf numFmtId="3" fontId="74" fillId="40" borderId="12" xfId="0" applyNumberFormat="1" applyFont="1" applyFill="1" applyBorder="1" applyAlignment="1">
      <alignment vertical="center"/>
    </xf>
    <xf numFmtId="0" fontId="2" fillId="40" borderId="11" xfId="0" applyFont="1" applyFill="1" applyBorder="1" applyAlignment="1">
      <alignment vertical="center"/>
    </xf>
    <xf numFmtId="3" fontId="74" fillId="40" borderId="11" xfId="0" applyNumberFormat="1" applyFont="1" applyFill="1" applyBorder="1" applyAlignment="1">
      <alignment vertical="center"/>
    </xf>
    <xf numFmtId="3" fontId="2" fillId="40" borderId="12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74" fillId="33" borderId="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74" fillId="33" borderId="11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left" vertical="center"/>
    </xf>
    <xf numFmtId="0" fontId="78" fillId="33" borderId="0" xfId="0" applyFont="1" applyFill="1" applyAlignment="1">
      <alignment horizontal="left" vertical="center"/>
    </xf>
    <xf numFmtId="0" fontId="77" fillId="33" borderId="0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77" fillId="33" borderId="0" xfId="0" applyFont="1" applyFill="1" applyAlignment="1">
      <alignment horizontal="left" vertical="center"/>
    </xf>
    <xf numFmtId="0" fontId="77" fillId="0" borderId="11" xfId="0" applyFont="1" applyBorder="1" applyAlignment="1">
      <alignment horizontal="left" vertical="center" wrapText="1"/>
    </xf>
    <xf numFmtId="0" fontId="77" fillId="33" borderId="11" xfId="0" applyFont="1" applyFill="1" applyBorder="1" applyAlignment="1">
      <alignment vertical="center"/>
    </xf>
    <xf numFmtId="0" fontId="74" fillId="0" borderId="11" xfId="0" applyFont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Continuous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7" fillId="38" borderId="11" xfId="0" applyFont="1" applyFill="1" applyBorder="1" applyAlignment="1">
      <alignment horizontal="left" vertical="center"/>
    </xf>
    <xf numFmtId="3" fontId="74" fillId="38" borderId="11" xfId="0" applyNumberFormat="1" applyFont="1" applyFill="1" applyBorder="1" applyAlignment="1">
      <alignment vertical="center"/>
    </xf>
    <xf numFmtId="0" fontId="74" fillId="39" borderId="11" xfId="0" applyFont="1" applyFill="1" applyBorder="1" applyAlignment="1">
      <alignment horizontal="left" vertical="center"/>
    </xf>
    <xf numFmtId="3" fontId="74" fillId="39" borderId="11" xfId="0" applyNumberFormat="1" applyFont="1" applyFill="1" applyBorder="1" applyAlignment="1">
      <alignment vertical="center"/>
    </xf>
    <xf numFmtId="0" fontId="74" fillId="33" borderId="11" xfId="0" applyFont="1" applyFill="1" applyBorder="1" applyAlignment="1">
      <alignment horizontal="left" vertical="center"/>
    </xf>
    <xf numFmtId="0" fontId="77" fillId="34" borderId="11" xfId="0" applyFont="1" applyFill="1" applyBorder="1" applyAlignment="1">
      <alignment vertical="center"/>
    </xf>
    <xf numFmtId="0" fontId="74" fillId="34" borderId="11" xfId="0" applyFont="1" applyFill="1" applyBorder="1" applyAlignment="1">
      <alignment horizontal="right" vertical="center"/>
    </xf>
    <xf numFmtId="0" fontId="74" fillId="34" borderId="11" xfId="0" applyFont="1" applyFill="1" applyBorder="1" applyAlignment="1">
      <alignment vertical="center"/>
    </xf>
    <xf numFmtId="0" fontId="74" fillId="33" borderId="11" xfId="0" applyFont="1" applyFill="1" applyBorder="1" applyAlignment="1">
      <alignment horizontal="right" vertical="center"/>
    </xf>
    <xf numFmtId="0" fontId="74" fillId="0" borderId="11" xfId="0" applyFont="1" applyBorder="1" applyAlignment="1">
      <alignment vertical="center"/>
    </xf>
    <xf numFmtId="0" fontId="74" fillId="0" borderId="11" xfId="0" applyFont="1" applyBorder="1" applyAlignment="1">
      <alignment horizontal="right" vertical="center"/>
    </xf>
    <xf numFmtId="0" fontId="74" fillId="34" borderId="11" xfId="0" applyFont="1" applyFill="1" applyBorder="1" applyAlignment="1">
      <alignment horizontal="left" vertical="center"/>
    </xf>
    <xf numFmtId="0" fontId="74" fillId="34" borderId="11" xfId="0" applyFont="1" applyFill="1" applyBorder="1" applyAlignment="1">
      <alignment horizontal="center" vertical="center"/>
    </xf>
    <xf numFmtId="0" fontId="74" fillId="0" borderId="12" xfId="0" applyFont="1" applyBorder="1" applyAlignment="1">
      <alignment vertical="center"/>
    </xf>
    <xf numFmtId="0" fontId="74" fillId="35" borderId="11" xfId="0" applyFont="1" applyFill="1" applyBorder="1" applyAlignment="1">
      <alignment horizontal="left" vertical="center"/>
    </xf>
    <xf numFmtId="3" fontId="74" fillId="35" borderId="11" xfId="0" applyNumberFormat="1" applyFont="1" applyFill="1" applyBorder="1" applyAlignment="1">
      <alignment vertical="center"/>
    </xf>
    <xf numFmtId="0" fontId="74" fillId="33" borderId="11" xfId="0" applyFont="1" applyFill="1" applyBorder="1" applyAlignment="1">
      <alignment vertical="center" wrapText="1"/>
    </xf>
    <xf numFmtId="0" fontId="74" fillId="36" borderId="11" xfId="0" applyFont="1" applyFill="1" applyBorder="1" applyAlignment="1">
      <alignment vertical="center"/>
    </xf>
    <xf numFmtId="0" fontId="74" fillId="0" borderId="11" xfId="0" applyFont="1" applyBorder="1" applyAlignment="1">
      <alignment vertical="center" wrapText="1"/>
    </xf>
    <xf numFmtId="0" fontId="74" fillId="36" borderId="11" xfId="0" applyFont="1" applyFill="1" applyBorder="1" applyAlignment="1">
      <alignment horizontal="left" vertical="center"/>
    </xf>
    <xf numFmtId="3" fontId="74" fillId="36" borderId="11" xfId="0" applyNumberFormat="1" applyFont="1" applyFill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79" fillId="0" borderId="11" xfId="0" applyFont="1" applyBorder="1" applyAlignment="1">
      <alignment vertical="center"/>
    </xf>
    <xf numFmtId="3" fontId="75" fillId="33" borderId="19" xfId="0" applyNumberFormat="1" applyFont="1" applyFill="1" applyBorder="1" applyAlignment="1">
      <alignment vertical="center"/>
    </xf>
    <xf numFmtId="3" fontId="75" fillId="0" borderId="19" xfId="0" applyNumberFormat="1" applyFont="1" applyBorder="1" applyAlignment="1">
      <alignment vertical="center"/>
    </xf>
    <xf numFmtId="0" fontId="2" fillId="40" borderId="19" xfId="0" applyFont="1" applyFill="1" applyBorder="1" applyAlignment="1">
      <alignment vertical="center"/>
    </xf>
    <xf numFmtId="3" fontId="2" fillId="37" borderId="19" xfId="0" applyNumberFormat="1" applyFont="1" applyFill="1" applyBorder="1" applyAlignment="1">
      <alignment vertical="center"/>
    </xf>
    <xf numFmtId="3" fontId="2" fillId="40" borderId="19" xfId="0" applyNumberFormat="1" applyFont="1" applyFill="1" applyBorder="1" applyAlignment="1">
      <alignment vertical="center"/>
    </xf>
    <xf numFmtId="0" fontId="75" fillId="0" borderId="19" xfId="0" applyFont="1" applyBorder="1" applyAlignment="1">
      <alignment vertical="center"/>
    </xf>
    <xf numFmtId="0" fontId="74" fillId="33" borderId="17" xfId="0" applyFont="1" applyFill="1" applyBorder="1" applyAlignment="1">
      <alignment horizontal="center" vertical="center"/>
    </xf>
    <xf numFmtId="0" fontId="74" fillId="33" borderId="23" xfId="0" applyFont="1" applyFill="1" applyBorder="1" applyAlignment="1">
      <alignment horizontal="center" vertical="center"/>
    </xf>
    <xf numFmtId="0" fontId="75" fillId="0" borderId="25" xfId="0" applyFont="1" applyBorder="1" applyAlignment="1">
      <alignment vertical="center"/>
    </xf>
    <xf numFmtId="0" fontId="75" fillId="0" borderId="26" xfId="0" applyFont="1" applyBorder="1" applyAlignment="1">
      <alignment vertical="center"/>
    </xf>
    <xf numFmtId="0" fontId="12" fillId="33" borderId="0" xfId="0" applyFont="1" applyFill="1" applyAlignment="1">
      <alignment vertical="center"/>
    </xf>
    <xf numFmtId="0" fontId="80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81" fillId="33" borderId="0" xfId="0" applyFont="1" applyFill="1" applyBorder="1" applyAlignment="1">
      <alignment vertical="center"/>
    </xf>
    <xf numFmtId="0" fontId="81" fillId="33" borderId="0" xfId="0" applyFont="1" applyFill="1" applyAlignment="1">
      <alignment vertical="center"/>
    </xf>
    <xf numFmtId="0" fontId="80" fillId="0" borderId="0" xfId="0" applyFont="1" applyAlignment="1">
      <alignment vertical="center"/>
    </xf>
    <xf numFmtId="3" fontId="79" fillId="0" borderId="11" xfId="0" applyNumberFormat="1" applyFont="1" applyBorder="1" applyAlignment="1">
      <alignment vertical="center"/>
    </xf>
    <xf numFmtId="0" fontId="79" fillId="33" borderId="11" xfId="0" applyFont="1" applyFill="1" applyBorder="1" applyAlignment="1">
      <alignment vertical="center"/>
    </xf>
    <xf numFmtId="3" fontId="79" fillId="33" borderId="11" xfId="0" applyNumberFormat="1" applyFont="1" applyFill="1" applyBorder="1" applyAlignment="1">
      <alignment vertical="center"/>
    </xf>
    <xf numFmtId="3" fontId="79" fillId="33" borderId="25" xfId="0" applyNumberFormat="1" applyFont="1" applyFill="1" applyBorder="1" applyAlignment="1">
      <alignment vertical="center"/>
    </xf>
    <xf numFmtId="0" fontId="79" fillId="33" borderId="25" xfId="0" applyFont="1" applyFill="1" applyBorder="1" applyAlignment="1">
      <alignment vertical="center"/>
    </xf>
    <xf numFmtId="3" fontId="82" fillId="33" borderId="11" xfId="0" applyNumberFormat="1" applyFont="1" applyFill="1" applyBorder="1" applyAlignment="1">
      <alignment vertical="center"/>
    </xf>
    <xf numFmtId="0" fontId="82" fillId="33" borderId="11" xfId="0" applyFont="1" applyFill="1" applyBorder="1" applyAlignment="1">
      <alignment vertical="center"/>
    </xf>
    <xf numFmtId="0" fontId="82" fillId="0" borderId="11" xfId="0" applyFont="1" applyBorder="1" applyAlignment="1">
      <alignment vertical="center"/>
    </xf>
    <xf numFmtId="0" fontId="82" fillId="0" borderId="19" xfId="0" applyFont="1" applyBorder="1" applyAlignment="1">
      <alignment vertical="center"/>
    </xf>
    <xf numFmtId="3" fontId="82" fillId="0" borderId="11" xfId="0" applyNumberFormat="1" applyFont="1" applyBorder="1" applyAlignment="1">
      <alignment vertical="center"/>
    </xf>
    <xf numFmtId="0" fontId="82" fillId="33" borderId="17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83" fillId="33" borderId="0" xfId="0" applyNumberFormat="1" applyFont="1" applyFill="1" applyBorder="1" applyAlignment="1">
      <alignment vertical="center"/>
    </xf>
    <xf numFmtId="3" fontId="76" fillId="0" borderId="0" xfId="0" applyNumberFormat="1" applyFont="1" applyAlignment="1">
      <alignment vertical="center"/>
    </xf>
    <xf numFmtId="0" fontId="79" fillId="0" borderId="11" xfId="0" applyFont="1" applyBorder="1" applyAlignment="1">
      <alignment vertical="center"/>
    </xf>
    <xf numFmtId="0" fontId="74" fillId="0" borderId="11" xfId="0" applyFont="1" applyBorder="1" applyAlignment="1">
      <alignment vertical="center"/>
    </xf>
    <xf numFmtId="0" fontId="79" fillId="33" borderId="11" xfId="0" applyFont="1" applyFill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75" fillId="33" borderId="11" xfId="0" applyFont="1" applyFill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82" fillId="33" borderId="11" xfId="0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Border="1" applyAlignment="1">
      <alignment vertical="center"/>
    </xf>
    <xf numFmtId="0" fontId="88" fillId="33" borderId="0" xfId="0" applyFont="1" applyFill="1" applyAlignment="1">
      <alignment vertical="center"/>
    </xf>
    <xf numFmtId="0" fontId="89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79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9" fillId="33" borderId="11" xfId="0" applyFont="1" applyFill="1" applyBorder="1" applyAlignment="1">
      <alignment horizontal="left" vertical="center"/>
    </xf>
    <xf numFmtId="0" fontId="82" fillId="33" borderId="11" xfId="0" applyFont="1" applyFill="1" applyBorder="1" applyAlignment="1">
      <alignment horizontal="left" vertical="center"/>
    </xf>
    <xf numFmtId="0" fontId="79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79" fillId="33" borderId="11" xfId="0" applyFont="1" applyFill="1" applyBorder="1" applyAlignment="1">
      <alignment vertical="center" wrapText="1"/>
    </xf>
    <xf numFmtId="0" fontId="2" fillId="4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74" fillId="36" borderId="11" xfId="0" applyFont="1" applyFill="1" applyBorder="1" applyAlignment="1">
      <alignment horizontal="left" vertical="center" wrapText="1"/>
    </xf>
    <xf numFmtId="0" fontId="90" fillId="0" borderId="11" xfId="0" applyFont="1" applyBorder="1" applyAlignment="1">
      <alignment vertical="center"/>
    </xf>
    <xf numFmtId="0" fontId="2" fillId="39" borderId="43" xfId="0" applyFont="1" applyFill="1" applyBorder="1" applyAlignment="1">
      <alignment horizontal="left" vertical="center" wrapText="1"/>
    </xf>
    <xf numFmtId="0" fontId="2" fillId="39" borderId="44" xfId="0" applyFont="1" applyFill="1" applyBorder="1" applyAlignment="1">
      <alignment horizontal="left" vertical="center"/>
    </xf>
    <xf numFmtId="0" fontId="79" fillId="33" borderId="25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vertical="center"/>
    </xf>
    <xf numFmtId="0" fontId="2" fillId="40" borderId="12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2" fillId="40" borderId="38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75" fillId="33" borderId="12" xfId="0" applyFont="1" applyFill="1" applyBorder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0" fontId="91" fillId="0" borderId="38" xfId="0" applyFont="1" applyBorder="1" applyAlignment="1">
      <alignment vertical="center" wrapText="1"/>
    </xf>
    <xf numFmtId="0" fontId="79" fillId="33" borderId="12" xfId="0" applyFont="1" applyFill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90" fillId="0" borderId="38" xfId="0" applyFont="1" applyBorder="1" applyAlignment="1">
      <alignment vertical="center" wrapText="1"/>
    </xf>
    <xf numFmtId="0" fontId="2" fillId="37" borderId="12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horizontal="left" vertical="center" wrapText="1"/>
    </xf>
    <xf numFmtId="0" fontId="90" fillId="0" borderId="11" xfId="0" applyFont="1" applyBorder="1" applyAlignment="1">
      <alignment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79" fillId="0" borderId="11" xfId="0" applyFont="1" applyBorder="1" applyAlignment="1">
      <alignment vertical="center" wrapText="1"/>
    </xf>
    <xf numFmtId="0" fontId="79" fillId="0" borderId="11" xfId="0" applyFont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75" fillId="0" borderId="12" xfId="0" applyFont="1" applyBorder="1" applyAlignment="1">
      <alignment vertical="center" wrapText="1"/>
    </xf>
    <xf numFmtId="0" fontId="75" fillId="0" borderId="10" xfId="0" applyFont="1" applyBorder="1" applyAlignment="1">
      <alignment vertical="center"/>
    </xf>
    <xf numFmtId="0" fontId="2" fillId="34" borderId="12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2" fillId="33" borderId="2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5" fillId="0" borderId="47" xfId="0" applyFont="1" applyBorder="1" applyAlignment="1">
      <alignment vertical="center" wrapText="1"/>
    </xf>
    <xf numFmtId="0" fontId="75" fillId="0" borderId="47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3" borderId="48" xfId="0" applyFont="1" applyFill="1" applyBorder="1" applyAlignment="1">
      <alignment vertical="center" wrapText="1"/>
    </xf>
    <xf numFmtId="0" fontId="3" fillId="0" borderId="4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9" fillId="33" borderId="10" xfId="0" applyFont="1" applyFill="1" applyBorder="1" applyAlignment="1">
      <alignment vertical="center" wrapText="1"/>
    </xf>
    <xf numFmtId="0" fontId="79" fillId="33" borderId="38" xfId="0" applyFont="1" applyFill="1" applyBorder="1" applyAlignment="1">
      <alignment vertical="center" wrapText="1"/>
    </xf>
    <xf numFmtId="0" fontId="2" fillId="39" borderId="44" xfId="0" applyFont="1" applyFill="1" applyBorder="1" applyAlignment="1">
      <alignment horizontal="left" vertical="center" wrapText="1"/>
    </xf>
    <xf numFmtId="0" fontId="2" fillId="39" borderId="46" xfId="0" applyFont="1" applyFill="1" applyBorder="1" applyAlignment="1">
      <alignment horizontal="left" vertical="center" wrapText="1"/>
    </xf>
    <xf numFmtId="0" fontId="82" fillId="33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35" borderId="4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5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75" fillId="33" borderId="11" xfId="0" applyFont="1" applyFill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92" fillId="0" borderId="11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74" fillId="0" borderId="11" xfId="0" applyFont="1" applyBorder="1" applyAlignment="1">
      <alignment vertical="center" wrapText="1"/>
    </xf>
    <xf numFmtId="0" fontId="74" fillId="0" borderId="11" xfId="0" applyFont="1" applyBorder="1" applyAlignment="1">
      <alignment vertical="center"/>
    </xf>
    <xf numFmtId="0" fontId="91" fillId="0" borderId="11" xfId="0" applyFont="1" applyBorder="1" applyAlignment="1">
      <alignment vertical="center"/>
    </xf>
    <xf numFmtId="0" fontId="74" fillId="35" borderId="11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4" fillId="33" borderId="11" xfId="0" applyFont="1" applyFill="1" applyBorder="1" applyAlignment="1">
      <alignment vertical="center" wrapText="1"/>
    </xf>
    <xf numFmtId="0" fontId="74" fillId="39" borderId="11" xfId="0" applyFont="1" applyFill="1" applyBorder="1" applyAlignment="1">
      <alignment horizontal="left" vertical="center" wrapText="1"/>
    </xf>
    <xf numFmtId="0" fontId="74" fillId="39" borderId="11" xfId="0" applyFont="1" applyFill="1" applyBorder="1" applyAlignment="1">
      <alignment horizontal="left" vertical="center"/>
    </xf>
    <xf numFmtId="0" fontId="74" fillId="36" borderId="12" xfId="0" applyFont="1" applyFill="1" applyBorder="1" applyAlignment="1">
      <alignment horizontal="left" vertical="center" wrapText="1"/>
    </xf>
    <xf numFmtId="0" fontId="74" fillId="36" borderId="10" xfId="0" applyFont="1" applyFill="1" applyBorder="1" applyAlignment="1">
      <alignment horizontal="left" vertical="center" wrapText="1"/>
    </xf>
    <xf numFmtId="0" fontId="74" fillId="36" borderId="38" xfId="0" applyFont="1" applyFill="1" applyBorder="1" applyAlignment="1">
      <alignment horizontal="left" vertical="center" wrapText="1"/>
    </xf>
    <xf numFmtId="0" fontId="82" fillId="33" borderId="12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vertical="center" wrapText="1"/>
    </xf>
    <xf numFmtId="0" fontId="82" fillId="33" borderId="38" xfId="0" applyFont="1" applyFill="1" applyBorder="1" applyAlignment="1">
      <alignment vertical="center" wrapText="1"/>
    </xf>
    <xf numFmtId="0" fontId="74" fillId="34" borderId="11" xfId="0" applyFont="1" applyFill="1" applyBorder="1" applyAlignment="1">
      <alignment horizontal="left" vertical="center" wrapText="1"/>
    </xf>
    <xf numFmtId="0" fontId="77" fillId="34" borderId="11" xfId="0" applyFont="1" applyFill="1" applyBorder="1" applyAlignment="1">
      <alignment horizontal="left" vertical="center" wrapText="1"/>
    </xf>
    <xf numFmtId="0" fontId="91" fillId="0" borderId="11" xfId="0" applyFont="1" applyBorder="1" applyAlignment="1">
      <alignment vertical="center" wrapText="1"/>
    </xf>
    <xf numFmtId="0" fontId="77" fillId="0" borderId="11" xfId="0" applyFont="1" applyBorder="1" applyAlignment="1">
      <alignment vertical="center"/>
    </xf>
    <xf numFmtId="0" fontId="77" fillId="0" borderId="11" xfId="0" applyFont="1" applyBorder="1" applyAlignment="1">
      <alignment vertical="center" wrapText="1"/>
    </xf>
    <xf numFmtId="0" fontId="74" fillId="0" borderId="12" xfId="0" applyFont="1" applyBorder="1" applyAlignment="1">
      <alignment vertical="center"/>
    </xf>
    <xf numFmtId="0" fontId="74" fillId="38" borderId="11" xfId="0" applyFont="1" applyFill="1" applyBorder="1" applyAlignment="1">
      <alignment horizontal="right" vertical="center" wrapText="1"/>
    </xf>
    <xf numFmtId="0" fontId="74" fillId="39" borderId="11" xfId="0" applyFont="1" applyFill="1" applyBorder="1" applyAlignment="1">
      <alignment horizontal="right" vertical="center" wrapText="1"/>
    </xf>
    <xf numFmtId="0" fontId="77" fillId="0" borderId="11" xfId="0" applyFont="1" applyBorder="1" applyAlignment="1">
      <alignment/>
    </xf>
    <xf numFmtId="0" fontId="74" fillId="34" borderId="11" xfId="0" applyFont="1" applyFill="1" applyBorder="1" applyAlignment="1">
      <alignment vertical="center" wrapText="1" shrinkToFit="1"/>
    </xf>
    <xf numFmtId="0" fontId="77" fillId="34" borderId="11" xfId="0" applyFont="1" applyFill="1" applyBorder="1" applyAlignment="1">
      <alignment vertical="center" wrapText="1" shrinkToFit="1"/>
    </xf>
    <xf numFmtId="0" fontId="74" fillId="33" borderId="12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0" fontId="77" fillId="0" borderId="38" xfId="0" applyFont="1" applyBorder="1" applyAlignment="1">
      <alignment vertical="center" wrapText="1"/>
    </xf>
    <xf numFmtId="0" fontId="74" fillId="33" borderId="12" xfId="0" applyFont="1" applyFill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82" fillId="0" borderId="12" xfId="0" applyFont="1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7" fillId="0" borderId="38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50</xdr:row>
      <xdr:rowOff>0</xdr:rowOff>
    </xdr:from>
    <xdr:to>
      <xdr:col>6</xdr:col>
      <xdr:colOff>47625</xdr:colOff>
      <xdr:row>50</xdr:row>
      <xdr:rowOff>0</xdr:rowOff>
    </xdr:to>
    <xdr:sp>
      <xdr:nvSpPr>
        <xdr:cNvPr id="1" name="WordArt 1"/>
        <xdr:cNvSpPr>
          <a:spLocks/>
        </xdr:cNvSpPr>
      </xdr:nvSpPr>
      <xdr:spPr>
        <a:xfrm>
          <a:off x="4600575" y="20707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295275</xdr:colOff>
      <xdr:row>50</xdr:row>
      <xdr:rowOff>0</xdr:rowOff>
    </xdr:from>
    <xdr:to>
      <xdr:col>5</xdr:col>
      <xdr:colOff>342900</xdr:colOff>
      <xdr:row>50</xdr:row>
      <xdr:rowOff>0</xdr:rowOff>
    </xdr:to>
    <xdr:sp>
      <xdr:nvSpPr>
        <xdr:cNvPr id="2" name="WordArt 25"/>
        <xdr:cNvSpPr>
          <a:spLocks/>
        </xdr:cNvSpPr>
      </xdr:nvSpPr>
      <xdr:spPr>
        <a:xfrm>
          <a:off x="4133850" y="20707350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13</xdr:col>
      <xdr:colOff>19050</xdr:colOff>
      <xdr:row>0</xdr:row>
      <xdr:rowOff>95250</xdr:rowOff>
    </xdr:from>
    <xdr:to>
      <xdr:col>15</xdr:col>
      <xdr:colOff>590550</xdr:colOff>
      <xdr:row>0</xdr:row>
      <xdr:rowOff>333375</xdr:rowOff>
    </xdr:to>
    <xdr:sp>
      <xdr:nvSpPr>
        <xdr:cNvPr id="3" name="WordArt 62"/>
        <xdr:cNvSpPr>
          <a:spLocks/>
        </xdr:cNvSpPr>
      </xdr:nvSpPr>
      <xdr:spPr>
        <a:xfrm>
          <a:off x="8134350" y="95250"/>
          <a:ext cx="15335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10</a:t>
          </a:r>
        </a:p>
      </xdr:txBody>
    </xdr:sp>
    <xdr:clientData/>
  </xdr:twoCellAnchor>
  <xdr:twoCellAnchor>
    <xdr:from>
      <xdr:col>6</xdr:col>
      <xdr:colOff>47625</xdr:colOff>
      <xdr:row>52</xdr:row>
      <xdr:rowOff>0</xdr:rowOff>
    </xdr:from>
    <xdr:to>
      <xdr:col>6</xdr:col>
      <xdr:colOff>47625</xdr:colOff>
      <xdr:row>52</xdr:row>
      <xdr:rowOff>0</xdr:rowOff>
    </xdr:to>
    <xdr:sp>
      <xdr:nvSpPr>
        <xdr:cNvPr id="4" name="Text Box 78"/>
        <xdr:cNvSpPr txBox="1">
          <a:spLocks noChangeArrowheads="1"/>
        </xdr:cNvSpPr>
      </xdr:nvSpPr>
      <xdr:spPr>
        <a:xfrm>
          <a:off x="4600575" y="2119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19</xdr:col>
      <xdr:colOff>523875</xdr:colOff>
      <xdr:row>5</xdr:row>
      <xdr:rowOff>0</xdr:rowOff>
    </xdr:from>
    <xdr:to>
      <xdr:col>22</xdr:col>
      <xdr:colOff>314325</xdr:colOff>
      <xdr:row>5</xdr:row>
      <xdr:rowOff>0</xdr:rowOff>
    </xdr:to>
    <xdr:sp>
      <xdr:nvSpPr>
        <xdr:cNvPr id="5" name="WordArt 103"/>
        <xdr:cNvSpPr>
          <a:spLocks/>
        </xdr:cNvSpPr>
      </xdr:nvSpPr>
      <xdr:spPr>
        <a:xfrm>
          <a:off x="15192375" y="1819275"/>
          <a:ext cx="1619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1</xdr:col>
      <xdr:colOff>1428750</xdr:colOff>
      <xdr:row>130</xdr:row>
      <xdr:rowOff>0</xdr:rowOff>
    </xdr:from>
    <xdr:to>
      <xdr:col>1</xdr:col>
      <xdr:colOff>1552575</xdr:colOff>
      <xdr:row>130</xdr:row>
      <xdr:rowOff>0</xdr:rowOff>
    </xdr:to>
    <xdr:sp>
      <xdr:nvSpPr>
        <xdr:cNvPr id="6" name="Text Box 139"/>
        <xdr:cNvSpPr txBox="1">
          <a:spLocks noChangeArrowheads="1"/>
        </xdr:cNvSpPr>
      </xdr:nvSpPr>
      <xdr:spPr>
        <a:xfrm>
          <a:off x="1685925" y="409194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1428750</xdr:colOff>
      <xdr:row>125</xdr:row>
      <xdr:rowOff>0</xdr:rowOff>
    </xdr:from>
    <xdr:to>
      <xdr:col>1</xdr:col>
      <xdr:colOff>1562100</xdr:colOff>
      <xdr:row>125</xdr:row>
      <xdr:rowOff>0</xdr:rowOff>
    </xdr:to>
    <xdr:sp>
      <xdr:nvSpPr>
        <xdr:cNvPr id="7" name="Text Box 140"/>
        <xdr:cNvSpPr txBox="1">
          <a:spLocks noChangeArrowheads="1"/>
        </xdr:cNvSpPr>
      </xdr:nvSpPr>
      <xdr:spPr>
        <a:xfrm>
          <a:off x="1685925" y="3991927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49</xdr:row>
      <xdr:rowOff>0</xdr:rowOff>
    </xdr:from>
    <xdr:to>
      <xdr:col>6</xdr:col>
      <xdr:colOff>342900</xdr:colOff>
      <xdr:row>49</xdr:row>
      <xdr:rowOff>0</xdr:rowOff>
    </xdr:to>
    <xdr:sp>
      <xdr:nvSpPr>
        <xdr:cNvPr id="1" name="WordArt 1"/>
        <xdr:cNvSpPr>
          <a:spLocks/>
        </xdr:cNvSpPr>
      </xdr:nvSpPr>
      <xdr:spPr>
        <a:xfrm>
          <a:off x="4991100" y="139541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295275</xdr:colOff>
      <xdr:row>49</xdr:row>
      <xdr:rowOff>0</xdr:rowOff>
    </xdr:from>
    <xdr:to>
      <xdr:col>5</xdr:col>
      <xdr:colOff>342900</xdr:colOff>
      <xdr:row>49</xdr:row>
      <xdr:rowOff>0</xdr:rowOff>
    </xdr:to>
    <xdr:sp>
      <xdr:nvSpPr>
        <xdr:cNvPr id="2" name="WordArt 2"/>
        <xdr:cNvSpPr>
          <a:spLocks/>
        </xdr:cNvSpPr>
      </xdr:nvSpPr>
      <xdr:spPr>
        <a:xfrm>
          <a:off x="4648200" y="13954125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95250</xdr:colOff>
      <xdr:row>0</xdr:row>
      <xdr:rowOff>76200</xdr:rowOff>
    </xdr:from>
    <xdr:to>
      <xdr:col>8</xdr:col>
      <xdr:colOff>704850</xdr:colOff>
      <xdr:row>1</xdr:row>
      <xdr:rowOff>161925</xdr:rowOff>
    </xdr:to>
    <xdr:sp>
      <xdr:nvSpPr>
        <xdr:cNvPr id="3" name="WordArt 3"/>
        <xdr:cNvSpPr>
          <a:spLocks/>
        </xdr:cNvSpPr>
      </xdr:nvSpPr>
      <xdr:spPr>
        <a:xfrm>
          <a:off x="5086350" y="76200"/>
          <a:ext cx="13811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11</a:t>
          </a:r>
        </a:p>
      </xdr:txBody>
    </xdr:sp>
    <xdr:clientData/>
  </xdr:twoCellAnchor>
  <xdr:twoCellAnchor>
    <xdr:from>
      <xdr:col>6</xdr:col>
      <xdr:colOff>257175</xdr:colOff>
      <xdr:row>51</xdr:row>
      <xdr:rowOff>0</xdr:rowOff>
    </xdr:from>
    <xdr:to>
      <xdr:col>6</xdr:col>
      <xdr:colOff>381000</xdr:colOff>
      <xdr:row>51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991100" y="1415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6657975" y="11049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4</xdr:col>
      <xdr:colOff>295275</xdr:colOff>
      <xdr:row>48</xdr:row>
      <xdr:rowOff>0</xdr:rowOff>
    </xdr:from>
    <xdr:to>
      <xdr:col>4</xdr:col>
      <xdr:colOff>419100</xdr:colOff>
      <xdr:row>48</xdr:row>
      <xdr:rowOff>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3876675" y="1345882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190500</xdr:colOff>
      <xdr:row>48</xdr:row>
      <xdr:rowOff>0</xdr:rowOff>
    </xdr:from>
    <xdr:to>
      <xdr:col>5</xdr:col>
      <xdr:colOff>314325</xdr:colOff>
      <xdr:row>48</xdr:row>
      <xdr:rowOff>0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4543425" y="1345882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257175</xdr:colOff>
      <xdr:row>48</xdr:row>
      <xdr:rowOff>0</xdr:rowOff>
    </xdr:from>
    <xdr:to>
      <xdr:col>6</xdr:col>
      <xdr:colOff>381000</xdr:colOff>
      <xdr:row>48</xdr:row>
      <xdr:rowOff>0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4991100" y="1345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314325</xdr:colOff>
      <xdr:row>48</xdr:row>
      <xdr:rowOff>0</xdr:rowOff>
    </xdr:from>
    <xdr:to>
      <xdr:col>8</xdr:col>
      <xdr:colOff>438150</xdr:colOff>
      <xdr:row>48</xdr:row>
      <xdr:rowOff>0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6076950" y="1345882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6657975" y="1345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1428750</xdr:colOff>
      <xdr:row>48</xdr:row>
      <xdr:rowOff>0</xdr:rowOff>
    </xdr:from>
    <xdr:to>
      <xdr:col>1</xdr:col>
      <xdr:colOff>1562100</xdr:colOff>
      <xdr:row>48</xdr:row>
      <xdr:rowOff>0</xdr:rowOff>
    </xdr:to>
    <xdr:sp>
      <xdr:nvSpPr>
        <xdr:cNvPr id="11" name="Text Box 25"/>
        <xdr:cNvSpPr txBox="1">
          <a:spLocks noChangeArrowheads="1"/>
        </xdr:cNvSpPr>
      </xdr:nvSpPr>
      <xdr:spPr>
        <a:xfrm>
          <a:off x="1685925" y="134588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66675</xdr:colOff>
      <xdr:row>48</xdr:row>
      <xdr:rowOff>0</xdr:rowOff>
    </xdr:from>
    <xdr:to>
      <xdr:col>0</xdr:col>
      <xdr:colOff>171450</xdr:colOff>
      <xdr:row>48</xdr:row>
      <xdr:rowOff>0</xdr:rowOff>
    </xdr:to>
    <xdr:sp>
      <xdr:nvSpPr>
        <xdr:cNvPr id="12" name="Text Box 26"/>
        <xdr:cNvSpPr txBox="1">
          <a:spLocks noChangeArrowheads="1"/>
        </xdr:cNvSpPr>
      </xdr:nvSpPr>
      <xdr:spPr>
        <a:xfrm>
          <a:off x="66675" y="134588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228600</xdr:colOff>
      <xdr:row>48</xdr:row>
      <xdr:rowOff>0</xdr:rowOff>
    </xdr:from>
    <xdr:to>
      <xdr:col>7</xdr:col>
      <xdr:colOff>485775</xdr:colOff>
      <xdr:row>48</xdr:row>
      <xdr:rowOff>0</xdr:rowOff>
    </xdr:to>
    <xdr:sp>
      <xdr:nvSpPr>
        <xdr:cNvPr id="13" name="Text Box 27"/>
        <xdr:cNvSpPr txBox="1">
          <a:spLocks noChangeArrowheads="1"/>
        </xdr:cNvSpPr>
      </xdr:nvSpPr>
      <xdr:spPr>
        <a:xfrm>
          <a:off x="5219700" y="134588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6657975" y="1345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5" name="Text Box 29"/>
        <xdr:cNvSpPr txBox="1">
          <a:spLocks noChangeArrowheads="1"/>
        </xdr:cNvSpPr>
      </xdr:nvSpPr>
      <xdr:spPr>
        <a:xfrm>
          <a:off x="6657975" y="1345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6" name="Text Box 30"/>
        <xdr:cNvSpPr txBox="1">
          <a:spLocks noChangeArrowheads="1"/>
        </xdr:cNvSpPr>
      </xdr:nvSpPr>
      <xdr:spPr>
        <a:xfrm>
          <a:off x="6657975" y="1345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7" name="Text Box 31"/>
        <xdr:cNvSpPr txBox="1">
          <a:spLocks noChangeArrowheads="1"/>
        </xdr:cNvSpPr>
      </xdr:nvSpPr>
      <xdr:spPr>
        <a:xfrm>
          <a:off x="6657975" y="1345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6657975" y="1345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6657975" y="1345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6</xdr:col>
      <xdr:colOff>257175</xdr:colOff>
      <xdr:row>64</xdr:row>
      <xdr:rowOff>0</xdr:rowOff>
    </xdr:from>
    <xdr:to>
      <xdr:col>6</xdr:col>
      <xdr:colOff>381000</xdr:colOff>
      <xdr:row>64</xdr:row>
      <xdr:rowOff>0</xdr:rowOff>
    </xdr:to>
    <xdr:sp>
      <xdr:nvSpPr>
        <xdr:cNvPr id="20" name="Text Box 36"/>
        <xdr:cNvSpPr txBox="1">
          <a:spLocks noChangeArrowheads="1"/>
        </xdr:cNvSpPr>
      </xdr:nvSpPr>
      <xdr:spPr>
        <a:xfrm>
          <a:off x="4991100" y="1489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21" name="Text Box 38"/>
        <xdr:cNvSpPr txBox="1">
          <a:spLocks noChangeArrowheads="1"/>
        </xdr:cNvSpPr>
      </xdr:nvSpPr>
      <xdr:spPr>
        <a:xfrm>
          <a:off x="6657975" y="1489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22" name="Text Box 42"/>
        <xdr:cNvSpPr txBox="1">
          <a:spLocks noChangeArrowheads="1"/>
        </xdr:cNvSpPr>
      </xdr:nvSpPr>
      <xdr:spPr>
        <a:xfrm>
          <a:off x="6657975" y="1489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23" name="Text Box 43"/>
        <xdr:cNvSpPr txBox="1">
          <a:spLocks noChangeArrowheads="1"/>
        </xdr:cNvSpPr>
      </xdr:nvSpPr>
      <xdr:spPr>
        <a:xfrm>
          <a:off x="6657975" y="1489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24" name="Text Box 44"/>
        <xdr:cNvSpPr txBox="1">
          <a:spLocks noChangeArrowheads="1"/>
        </xdr:cNvSpPr>
      </xdr:nvSpPr>
      <xdr:spPr>
        <a:xfrm>
          <a:off x="6657975" y="1489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25" name="Text Box 45"/>
        <xdr:cNvSpPr txBox="1">
          <a:spLocks noChangeArrowheads="1"/>
        </xdr:cNvSpPr>
      </xdr:nvSpPr>
      <xdr:spPr>
        <a:xfrm>
          <a:off x="6657975" y="1489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26" name="Text Box 46"/>
        <xdr:cNvSpPr txBox="1">
          <a:spLocks noChangeArrowheads="1"/>
        </xdr:cNvSpPr>
      </xdr:nvSpPr>
      <xdr:spPr>
        <a:xfrm>
          <a:off x="6657975" y="1489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27" name="Text Box 47"/>
        <xdr:cNvSpPr txBox="1">
          <a:spLocks noChangeArrowheads="1"/>
        </xdr:cNvSpPr>
      </xdr:nvSpPr>
      <xdr:spPr>
        <a:xfrm>
          <a:off x="6657975" y="1489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0"/>
  <sheetViews>
    <sheetView zoomScalePageLayoutView="0" workbookViewId="0" topLeftCell="A74">
      <selection activeCell="B82" sqref="B82"/>
    </sheetView>
  </sheetViews>
  <sheetFormatPr defaultColWidth="9.140625" defaultRowHeight="12.75"/>
  <cols>
    <col min="1" max="1" width="3.8515625" style="163" customWidth="1"/>
    <col min="2" max="2" width="26.28125" style="56" customWidth="1"/>
    <col min="3" max="3" width="9.140625" style="56" customWidth="1"/>
    <col min="4" max="4" width="4.8515625" style="56" customWidth="1"/>
    <col min="5" max="5" width="13.421875" style="56" customWidth="1"/>
    <col min="6" max="6" width="11.421875" style="56" customWidth="1"/>
    <col min="7" max="7" width="0.71875" style="56" hidden="1" customWidth="1"/>
    <col min="8" max="8" width="11.28125" style="56" customWidth="1"/>
    <col min="9" max="9" width="9.57421875" style="164" customWidth="1"/>
    <col min="10" max="10" width="7.421875" style="56" customWidth="1"/>
    <col min="11" max="11" width="9.8515625" style="56" customWidth="1"/>
    <col min="12" max="12" width="9.421875" style="56" customWidth="1"/>
    <col min="13" max="13" width="5.140625" style="56" customWidth="1"/>
    <col min="14" max="14" width="7.57421875" style="56" customWidth="1"/>
    <col min="15" max="15" width="6.8515625" style="56" customWidth="1"/>
    <col min="16" max="16" width="11.28125" style="56" customWidth="1"/>
    <col min="17" max="17" width="42.57421875" style="7" customWidth="1"/>
    <col min="18" max="18" width="10.140625" style="7" bestFit="1" customWidth="1"/>
    <col min="19" max="19" width="19.8515625" style="7" customWidth="1"/>
    <col min="20" max="25" width="9.140625" style="7" customWidth="1"/>
    <col min="26" max="26" width="9.28125" style="7" customWidth="1"/>
    <col min="27" max="16384" width="9.140625" style="7" customWidth="1"/>
  </cols>
  <sheetData>
    <row r="1" spans="1:33" ht="39.75" customHeight="1">
      <c r="A1" s="51"/>
      <c r="B1" s="52"/>
      <c r="C1" s="52"/>
      <c r="D1" s="212"/>
      <c r="E1" s="212"/>
      <c r="F1" s="212"/>
      <c r="G1" s="212"/>
      <c r="H1" s="212"/>
      <c r="I1" s="213"/>
      <c r="J1" s="52"/>
      <c r="K1" s="52"/>
      <c r="L1" s="52"/>
      <c r="M1" s="54"/>
      <c r="N1" s="52"/>
      <c r="O1" s="52"/>
      <c r="P1" s="52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23.25" customHeight="1">
      <c r="A2" s="55"/>
      <c r="B2" s="52"/>
      <c r="C2" s="52"/>
      <c r="D2" s="214"/>
      <c r="E2" s="212"/>
      <c r="F2" s="215" t="s">
        <v>12</v>
      </c>
      <c r="G2" s="216"/>
      <c r="H2" s="216"/>
      <c r="I2" s="213"/>
      <c r="J2" s="52"/>
      <c r="K2" s="52"/>
      <c r="L2" s="52"/>
      <c r="M2" s="54"/>
      <c r="N2" s="52"/>
      <c r="O2" s="52"/>
      <c r="P2" s="5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20.25" customHeight="1">
      <c r="A3" s="51" t="s">
        <v>5</v>
      </c>
      <c r="B3" s="52"/>
      <c r="C3" s="52"/>
      <c r="D3" s="217" t="s">
        <v>77</v>
      </c>
      <c r="E3" s="212"/>
      <c r="F3" s="216"/>
      <c r="G3" s="216"/>
      <c r="H3" s="216"/>
      <c r="I3" s="213"/>
      <c r="J3" s="52"/>
      <c r="K3" s="52"/>
      <c r="L3" s="52"/>
      <c r="M3" s="52"/>
      <c r="N3" s="248" t="s">
        <v>89</v>
      </c>
      <c r="O3" s="52"/>
      <c r="P3" s="52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5.25" customHeight="1" thickBot="1">
      <c r="A4" s="55"/>
      <c r="B4" s="52"/>
      <c r="C4" s="52"/>
      <c r="D4" s="52"/>
      <c r="E4" s="52"/>
      <c r="F4" s="57"/>
      <c r="G4" s="57"/>
      <c r="H4" s="57"/>
      <c r="I4" s="53"/>
      <c r="J4" s="52"/>
      <c r="K4" s="52"/>
      <c r="L4" s="52"/>
      <c r="M4" s="52"/>
      <c r="N4" s="52"/>
      <c r="O4" s="52"/>
      <c r="P4" s="52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54.75" customHeight="1" thickBot="1">
      <c r="A5" s="343" t="s">
        <v>27</v>
      </c>
      <c r="B5" s="58"/>
      <c r="C5" s="59"/>
      <c r="D5" s="59"/>
      <c r="E5" s="340" t="s">
        <v>6</v>
      </c>
      <c r="F5" s="308" t="s">
        <v>79</v>
      </c>
      <c r="G5" s="60" t="s">
        <v>22</v>
      </c>
      <c r="H5" s="308" t="s">
        <v>76</v>
      </c>
      <c r="I5" s="293" t="s">
        <v>0</v>
      </c>
      <c r="J5" s="294"/>
      <c r="K5" s="294"/>
      <c r="L5" s="294"/>
      <c r="M5" s="294"/>
      <c r="N5" s="294"/>
      <c r="O5" s="294"/>
      <c r="P5" s="29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3" customHeight="1">
      <c r="A6" s="344"/>
      <c r="B6" s="61"/>
      <c r="C6" s="57"/>
      <c r="D6" s="57"/>
      <c r="E6" s="309"/>
      <c r="F6" s="341"/>
      <c r="G6" s="62"/>
      <c r="H6" s="309"/>
      <c r="I6" s="63" t="s">
        <v>1</v>
      </c>
      <c r="J6" s="65" t="s">
        <v>23</v>
      </c>
      <c r="K6" s="64" t="s">
        <v>82</v>
      </c>
      <c r="L6" s="65" t="s">
        <v>83</v>
      </c>
      <c r="M6" s="65" t="s">
        <v>24</v>
      </c>
      <c r="N6" s="65" t="s">
        <v>25</v>
      </c>
      <c r="O6" s="65" t="s">
        <v>26</v>
      </c>
      <c r="P6" s="66" t="s">
        <v>73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3.25" customHeight="1" thickBot="1">
      <c r="A7" s="67">
        <v>1</v>
      </c>
      <c r="B7" s="296">
        <v>2</v>
      </c>
      <c r="C7" s="297"/>
      <c r="D7" s="297"/>
      <c r="E7" s="68">
        <v>3</v>
      </c>
      <c r="F7" s="69">
        <v>4</v>
      </c>
      <c r="G7" s="70">
        <v>5</v>
      </c>
      <c r="H7" s="68">
        <v>5</v>
      </c>
      <c r="I7" s="71">
        <v>6</v>
      </c>
      <c r="J7" s="72">
        <v>7</v>
      </c>
      <c r="K7" s="73">
        <v>8</v>
      </c>
      <c r="L7" s="73">
        <v>9</v>
      </c>
      <c r="M7" s="73">
        <v>10</v>
      </c>
      <c r="N7" s="73">
        <v>11</v>
      </c>
      <c r="O7" s="73">
        <v>12</v>
      </c>
      <c r="P7" s="74">
        <v>13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9.5" customHeight="1" thickBot="1">
      <c r="A8" s="75"/>
      <c r="B8" s="76" t="s">
        <v>78</v>
      </c>
      <c r="C8" s="77"/>
      <c r="D8" s="77"/>
      <c r="E8" s="78"/>
      <c r="F8" s="77"/>
      <c r="G8" s="77"/>
      <c r="H8" s="78"/>
      <c r="I8" s="79"/>
      <c r="J8" s="77"/>
      <c r="K8" s="59"/>
      <c r="L8" s="59"/>
      <c r="M8" s="59"/>
      <c r="N8" s="59"/>
      <c r="O8" s="59"/>
      <c r="P8" s="80"/>
      <c r="Q8" s="10"/>
      <c r="R8" s="6"/>
      <c r="T8" s="1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1" customHeight="1" thickBot="1">
      <c r="A9" s="81"/>
      <c r="B9" s="298" t="s">
        <v>10</v>
      </c>
      <c r="C9" s="299"/>
      <c r="D9" s="299"/>
      <c r="E9" s="82">
        <f>E10+E67+E92</f>
        <v>10612232</v>
      </c>
      <c r="F9" s="82">
        <f>F10+F67+F92</f>
        <v>4139358</v>
      </c>
      <c r="G9" s="82">
        <f>G10+G67+G92</f>
        <v>100900</v>
      </c>
      <c r="H9" s="82">
        <f>H10+H67+H92</f>
        <v>6472874</v>
      </c>
      <c r="I9" s="83">
        <f>I10+I67+I92</f>
        <v>259900</v>
      </c>
      <c r="J9" s="82">
        <f aca="true" t="shared" si="0" ref="J9:P9">J10+J67</f>
        <v>0</v>
      </c>
      <c r="K9" s="82">
        <f t="shared" si="0"/>
        <v>180000</v>
      </c>
      <c r="L9" s="82">
        <f t="shared" si="0"/>
        <v>270000</v>
      </c>
      <c r="M9" s="82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5762974</v>
      </c>
      <c r="Q9" s="234"/>
      <c r="R9" s="3"/>
      <c r="S9" s="9"/>
      <c r="T9" s="12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49.5" customHeight="1">
      <c r="A10" s="84"/>
      <c r="B10" s="264" t="s">
        <v>74</v>
      </c>
      <c r="C10" s="321"/>
      <c r="D10" s="322"/>
      <c r="E10" s="85">
        <f>E21+E28+E50+E30+E33+E35+E44</f>
        <v>10266746</v>
      </c>
      <c r="F10" s="85">
        <f>F21+F28+F50+F30+F33+F35+F44</f>
        <v>4139358</v>
      </c>
      <c r="G10" s="85">
        <f>G21+G33+G35+G44+G50+G28</f>
        <v>100900</v>
      </c>
      <c r="H10" s="85">
        <f aca="true" t="shared" si="1" ref="H10:P10">H21+H28+H50+H30+H33+H35+H44</f>
        <v>6127388</v>
      </c>
      <c r="I10" s="85">
        <f t="shared" si="1"/>
        <v>207400</v>
      </c>
      <c r="J10" s="85">
        <f t="shared" si="1"/>
        <v>0</v>
      </c>
      <c r="K10" s="85">
        <f t="shared" si="1"/>
        <v>0</v>
      </c>
      <c r="L10" s="85">
        <f t="shared" si="1"/>
        <v>270000</v>
      </c>
      <c r="M10" s="85">
        <f t="shared" si="1"/>
        <v>0</v>
      </c>
      <c r="N10" s="85">
        <f t="shared" si="1"/>
        <v>0</v>
      </c>
      <c r="O10" s="85">
        <f t="shared" si="1"/>
        <v>0</v>
      </c>
      <c r="P10" s="85">
        <f t="shared" si="1"/>
        <v>5649988</v>
      </c>
      <c r="Q10" s="234"/>
      <c r="R10" s="4"/>
      <c r="S10" s="9"/>
      <c r="T10" s="1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 hidden="1">
      <c r="A11" s="86"/>
      <c r="B11" s="87"/>
      <c r="C11" s="14"/>
      <c r="D11" s="14" t="s">
        <v>14</v>
      </c>
      <c r="E11" s="88">
        <f>E12</f>
        <v>0</v>
      </c>
      <c r="F11" s="89">
        <f aca="true" t="shared" si="2" ref="F11:G14">E11</f>
        <v>0</v>
      </c>
      <c r="G11" s="90">
        <f t="shared" si="2"/>
        <v>0</v>
      </c>
      <c r="H11" s="88"/>
      <c r="I11" s="91">
        <f>I12</f>
        <v>0</v>
      </c>
      <c r="J11" s="23"/>
      <c r="K11" s="92"/>
      <c r="L11" s="92"/>
      <c r="M11" s="92"/>
      <c r="N11" s="92"/>
      <c r="O11" s="23"/>
      <c r="P11" s="93"/>
      <c r="Q11" s="234"/>
      <c r="R11" s="13"/>
      <c r="S11" s="9"/>
      <c r="T11" s="9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" customHeight="1" hidden="1">
      <c r="A12" s="86"/>
      <c r="B12" s="1" t="s">
        <v>7</v>
      </c>
      <c r="C12" s="15"/>
      <c r="D12" s="15"/>
      <c r="E12" s="94">
        <f>E13+E14</f>
        <v>0</v>
      </c>
      <c r="F12" s="95">
        <f t="shared" si="2"/>
        <v>0</v>
      </c>
      <c r="G12" s="15">
        <f t="shared" si="2"/>
        <v>0</v>
      </c>
      <c r="H12" s="94"/>
      <c r="I12" s="96">
        <f>I13+I14</f>
        <v>0</v>
      </c>
      <c r="J12" s="24"/>
      <c r="K12" s="97"/>
      <c r="L12" s="97"/>
      <c r="M12" s="97"/>
      <c r="N12" s="97"/>
      <c r="O12" s="24"/>
      <c r="P12" s="98"/>
      <c r="Q12" s="234"/>
      <c r="R12" s="13"/>
      <c r="S12" s="9"/>
      <c r="T12" s="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" customHeight="1" hidden="1">
      <c r="A13" s="99">
        <v>1</v>
      </c>
      <c r="B13" s="256"/>
      <c r="C13" s="318"/>
      <c r="D13" s="318"/>
      <c r="E13" s="101"/>
      <c r="F13" s="102">
        <f t="shared" si="2"/>
        <v>0</v>
      </c>
      <c r="G13" s="100">
        <f t="shared" si="2"/>
        <v>0</v>
      </c>
      <c r="H13" s="101"/>
      <c r="I13" s="103"/>
      <c r="J13" s="21"/>
      <c r="K13" s="32"/>
      <c r="L13" s="32"/>
      <c r="M13" s="32"/>
      <c r="N13" s="32"/>
      <c r="O13" s="32"/>
      <c r="P13" s="104"/>
      <c r="Q13" s="234"/>
      <c r="R13" s="13"/>
      <c r="S13" s="9"/>
      <c r="T13" s="9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 customHeight="1" hidden="1">
      <c r="A14" s="99">
        <v>2</v>
      </c>
      <c r="B14" s="100"/>
      <c r="C14" s="105"/>
      <c r="D14" s="106"/>
      <c r="E14" s="101"/>
      <c r="F14" s="102">
        <f t="shared" si="2"/>
        <v>0</v>
      </c>
      <c r="G14" s="100">
        <f t="shared" si="2"/>
        <v>0</v>
      </c>
      <c r="H14" s="101"/>
      <c r="I14" s="103"/>
      <c r="J14" s="21"/>
      <c r="K14" s="32"/>
      <c r="L14" s="32"/>
      <c r="M14" s="32"/>
      <c r="N14" s="32"/>
      <c r="O14" s="32"/>
      <c r="P14" s="104"/>
      <c r="Q14" s="234"/>
      <c r="R14" s="13"/>
      <c r="S14" s="9"/>
      <c r="T14" s="9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" customHeight="1" hidden="1">
      <c r="A15" s="99"/>
      <c r="B15" s="306" t="s">
        <v>13</v>
      </c>
      <c r="C15" s="307"/>
      <c r="D15" s="307"/>
      <c r="E15" s="88">
        <f>E16</f>
        <v>0</v>
      </c>
      <c r="F15" s="89">
        <f>F16</f>
        <v>0</v>
      </c>
      <c r="G15" s="90">
        <f>G16</f>
        <v>0</v>
      </c>
      <c r="H15" s="88"/>
      <c r="I15" s="91"/>
      <c r="J15" s="23"/>
      <c r="K15" s="23"/>
      <c r="L15" s="92"/>
      <c r="M15" s="92"/>
      <c r="N15" s="92"/>
      <c r="O15" s="92"/>
      <c r="P15" s="93"/>
      <c r="Q15" s="234"/>
      <c r="R15" s="13"/>
      <c r="S15" s="9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" customHeight="1" hidden="1">
      <c r="A16" s="99">
        <v>3</v>
      </c>
      <c r="B16" s="16"/>
      <c r="C16" s="1"/>
      <c r="D16" s="1"/>
      <c r="E16" s="94"/>
      <c r="F16" s="95">
        <v>0</v>
      </c>
      <c r="G16" s="15">
        <v>0</v>
      </c>
      <c r="H16" s="94"/>
      <c r="I16" s="96"/>
      <c r="J16" s="24"/>
      <c r="K16" s="24"/>
      <c r="L16" s="97"/>
      <c r="M16" s="97"/>
      <c r="N16" s="97"/>
      <c r="O16" s="97"/>
      <c r="P16" s="98"/>
      <c r="Q16" s="234"/>
      <c r="R16" s="13"/>
      <c r="S16" s="9"/>
      <c r="T16" s="9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" customHeight="1" hidden="1">
      <c r="A17" s="99"/>
      <c r="B17" s="275" t="s">
        <v>8</v>
      </c>
      <c r="C17" s="346"/>
      <c r="D17" s="346"/>
      <c r="E17" s="88">
        <f>E18</f>
        <v>0</v>
      </c>
      <c r="F17" s="89">
        <f aca="true" t="shared" si="3" ref="F17:G20">E17</f>
        <v>0</v>
      </c>
      <c r="G17" s="90">
        <f t="shared" si="3"/>
        <v>0</v>
      </c>
      <c r="H17" s="88"/>
      <c r="I17" s="91">
        <f>I18</f>
        <v>0</v>
      </c>
      <c r="J17" s="23"/>
      <c r="K17" s="92"/>
      <c r="L17" s="92"/>
      <c r="M17" s="92"/>
      <c r="N17" s="92"/>
      <c r="O17" s="23"/>
      <c r="P17" s="93"/>
      <c r="Q17" s="234"/>
      <c r="R17" s="13"/>
      <c r="S17" s="9"/>
      <c r="T17" s="9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5" customHeight="1" hidden="1">
      <c r="A18" s="86"/>
      <c r="B18" s="1" t="s">
        <v>9</v>
      </c>
      <c r="C18" s="15"/>
      <c r="D18" s="15"/>
      <c r="E18" s="94">
        <f>E19+E20</f>
        <v>0</v>
      </c>
      <c r="F18" s="95">
        <f t="shared" si="3"/>
        <v>0</v>
      </c>
      <c r="G18" s="15">
        <f t="shared" si="3"/>
        <v>0</v>
      </c>
      <c r="H18" s="94"/>
      <c r="I18" s="96"/>
      <c r="J18" s="24"/>
      <c r="K18" s="97"/>
      <c r="L18" s="97"/>
      <c r="M18" s="97"/>
      <c r="N18" s="97"/>
      <c r="O18" s="24"/>
      <c r="P18" s="98"/>
      <c r="Q18" s="234"/>
      <c r="R18" s="13"/>
      <c r="S18" s="9"/>
      <c r="T18" s="9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 customHeight="1" hidden="1">
      <c r="A19" s="99">
        <v>4</v>
      </c>
      <c r="B19" s="256"/>
      <c r="C19" s="318"/>
      <c r="D19" s="318"/>
      <c r="E19" s="101"/>
      <c r="F19" s="102">
        <f t="shared" si="3"/>
        <v>0</v>
      </c>
      <c r="G19" s="100">
        <f t="shared" si="3"/>
        <v>0</v>
      </c>
      <c r="H19" s="101"/>
      <c r="I19" s="103"/>
      <c r="J19" s="21"/>
      <c r="K19" s="32"/>
      <c r="L19" s="32"/>
      <c r="M19" s="32"/>
      <c r="N19" s="32"/>
      <c r="O19" s="32"/>
      <c r="P19" s="104"/>
      <c r="Q19" s="234"/>
      <c r="R19" s="13"/>
      <c r="S19" s="9"/>
      <c r="T19" s="9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 hidden="1">
      <c r="A20" s="99">
        <v>5</v>
      </c>
      <c r="B20" s="256"/>
      <c r="C20" s="318"/>
      <c r="D20" s="318"/>
      <c r="E20" s="101"/>
      <c r="F20" s="102">
        <f t="shared" si="3"/>
        <v>0</v>
      </c>
      <c r="G20" s="100">
        <f t="shared" si="3"/>
        <v>0</v>
      </c>
      <c r="H20" s="101"/>
      <c r="I20" s="103"/>
      <c r="J20" s="21"/>
      <c r="K20" s="32"/>
      <c r="L20" s="32"/>
      <c r="M20" s="32"/>
      <c r="N20" s="32"/>
      <c r="O20" s="32"/>
      <c r="P20" s="104"/>
      <c r="Q20" s="234"/>
      <c r="R20" s="13"/>
      <c r="S20" s="9"/>
      <c r="T20" s="9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35.25" customHeight="1">
      <c r="A21" s="107"/>
      <c r="B21" s="284" t="s">
        <v>17</v>
      </c>
      <c r="C21" s="288"/>
      <c r="D21" s="288"/>
      <c r="E21" s="108">
        <f>SUM(E22:E27)</f>
        <v>71700</v>
      </c>
      <c r="F21" s="108">
        <f>SUM(F22:F27)</f>
        <v>0</v>
      </c>
      <c r="G21" s="108">
        <f>SUM(G22:G27)</f>
        <v>26000</v>
      </c>
      <c r="H21" s="108">
        <f>SUM(H22:H27)</f>
        <v>71700</v>
      </c>
      <c r="I21" s="108">
        <f>SUM(I22:I27)</f>
        <v>71700</v>
      </c>
      <c r="J21" s="108">
        <f aca="true" t="shared" si="4" ref="J21:P21">SUM(J22:J26)</f>
        <v>0</v>
      </c>
      <c r="K21" s="108">
        <f t="shared" si="4"/>
        <v>0</v>
      </c>
      <c r="L21" s="108">
        <f t="shared" si="4"/>
        <v>0</v>
      </c>
      <c r="M21" s="108">
        <f t="shared" si="4"/>
        <v>0</v>
      </c>
      <c r="N21" s="108">
        <f t="shared" si="4"/>
        <v>0</v>
      </c>
      <c r="O21" s="108">
        <f t="shared" si="4"/>
        <v>0</v>
      </c>
      <c r="P21" s="108">
        <f t="shared" si="4"/>
        <v>0</v>
      </c>
      <c r="Q21" s="234"/>
      <c r="R21" s="5"/>
      <c r="S21" s="9"/>
      <c r="T21" s="9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18" s="8" customFormat="1" ht="35.25" customHeight="1">
      <c r="A22" s="112">
        <v>1</v>
      </c>
      <c r="B22" s="281" t="s">
        <v>69</v>
      </c>
      <c r="C22" s="282"/>
      <c r="D22" s="283"/>
      <c r="E22" s="221">
        <f aca="true" t="shared" si="5" ref="E22:E29">F22+H22</f>
        <v>15000</v>
      </c>
      <c r="F22" s="222">
        <v>0</v>
      </c>
      <c r="G22" s="222">
        <v>6500</v>
      </c>
      <c r="H22" s="223">
        <f aca="true" t="shared" si="6" ref="H22:H27">I22</f>
        <v>15000</v>
      </c>
      <c r="I22" s="221">
        <v>15000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129">
        <v>0</v>
      </c>
      <c r="Q22" s="232"/>
      <c r="R22" s="232"/>
    </row>
    <row r="23" spans="1:18" s="8" customFormat="1" ht="35.25" customHeight="1">
      <c r="A23" s="112">
        <v>2</v>
      </c>
      <c r="B23" s="259" t="s">
        <v>61</v>
      </c>
      <c r="C23" s="287"/>
      <c r="D23" s="287"/>
      <c r="E23" s="221">
        <f t="shared" si="5"/>
        <v>8700</v>
      </c>
      <c r="F23" s="222">
        <v>0</v>
      </c>
      <c r="G23" s="222">
        <v>6500</v>
      </c>
      <c r="H23" s="223">
        <f t="shared" si="6"/>
        <v>8700</v>
      </c>
      <c r="I23" s="221">
        <v>8700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129">
        <v>0</v>
      </c>
      <c r="Q23" s="232"/>
      <c r="R23" s="232"/>
    </row>
    <row r="24" spans="1:16" s="8" customFormat="1" ht="35.25" customHeight="1">
      <c r="A24" s="112">
        <v>3</v>
      </c>
      <c r="B24" s="259" t="s">
        <v>64</v>
      </c>
      <c r="C24" s="287"/>
      <c r="D24" s="287"/>
      <c r="E24" s="221">
        <f t="shared" si="5"/>
        <v>15000</v>
      </c>
      <c r="F24" s="222">
        <v>0</v>
      </c>
      <c r="G24" s="222">
        <v>6500</v>
      </c>
      <c r="H24" s="223">
        <f t="shared" si="6"/>
        <v>15000</v>
      </c>
      <c r="I24" s="221">
        <v>15000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129">
        <v>0</v>
      </c>
    </row>
    <row r="25" spans="1:16" s="8" customFormat="1" ht="35.25" customHeight="1">
      <c r="A25" s="112">
        <v>4</v>
      </c>
      <c r="B25" s="259" t="s">
        <v>70</v>
      </c>
      <c r="C25" s="287"/>
      <c r="D25" s="287"/>
      <c r="E25" s="221">
        <f t="shared" si="5"/>
        <v>5000</v>
      </c>
      <c r="F25" s="222">
        <v>0</v>
      </c>
      <c r="G25" s="222">
        <v>6500</v>
      </c>
      <c r="H25" s="223">
        <f t="shared" si="6"/>
        <v>5000</v>
      </c>
      <c r="I25" s="221">
        <v>5000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129">
        <v>0</v>
      </c>
    </row>
    <row r="26" spans="1:16" s="8" customFormat="1" ht="51" customHeight="1">
      <c r="A26" s="112">
        <v>5</v>
      </c>
      <c r="B26" s="259" t="s">
        <v>59</v>
      </c>
      <c r="C26" s="263"/>
      <c r="D26" s="263"/>
      <c r="E26" s="221">
        <f t="shared" si="5"/>
        <v>18500</v>
      </c>
      <c r="F26" s="222">
        <v>0</v>
      </c>
      <c r="G26" s="222"/>
      <c r="H26" s="221">
        <f t="shared" si="6"/>
        <v>18500</v>
      </c>
      <c r="I26" s="221">
        <v>18500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129">
        <v>0</v>
      </c>
    </row>
    <row r="27" spans="1:16" s="8" customFormat="1" ht="51" customHeight="1">
      <c r="A27" s="112">
        <v>32</v>
      </c>
      <c r="B27" s="259" t="s">
        <v>88</v>
      </c>
      <c r="C27" s="263"/>
      <c r="D27" s="263"/>
      <c r="E27" s="221">
        <f>F27+H27</f>
        <v>9500</v>
      </c>
      <c r="F27" s="222">
        <v>0</v>
      </c>
      <c r="G27" s="222"/>
      <c r="H27" s="221">
        <f t="shared" si="6"/>
        <v>9500</v>
      </c>
      <c r="I27" s="221">
        <v>9500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129">
        <v>0</v>
      </c>
    </row>
    <row r="28" spans="1:18" ht="21.75" customHeight="1">
      <c r="A28" s="113"/>
      <c r="B28" s="275" t="s">
        <v>86</v>
      </c>
      <c r="C28" s="276"/>
      <c r="D28" s="277"/>
      <c r="E28" s="25">
        <f>SUM(E29)</f>
        <v>270000</v>
      </c>
      <c r="F28" s="25">
        <f aca="true" t="shared" si="7" ref="F28:P28">SUM(F29)</f>
        <v>0</v>
      </c>
      <c r="G28" s="25">
        <f t="shared" si="7"/>
        <v>6500</v>
      </c>
      <c r="H28" s="25">
        <f t="shared" si="7"/>
        <v>270000</v>
      </c>
      <c r="I28" s="25">
        <f t="shared" si="7"/>
        <v>0</v>
      </c>
      <c r="J28" s="25">
        <f t="shared" si="7"/>
        <v>0</v>
      </c>
      <c r="K28" s="25">
        <f t="shared" si="7"/>
        <v>0</v>
      </c>
      <c r="L28" s="25">
        <f t="shared" si="7"/>
        <v>270000</v>
      </c>
      <c r="M28" s="25">
        <f t="shared" si="7"/>
        <v>0</v>
      </c>
      <c r="N28" s="25">
        <f t="shared" si="7"/>
        <v>0</v>
      </c>
      <c r="O28" s="25">
        <f t="shared" si="7"/>
        <v>0</v>
      </c>
      <c r="P28" s="25">
        <f t="shared" si="7"/>
        <v>0</v>
      </c>
      <c r="Q28" s="233"/>
      <c r="R28" s="233"/>
    </row>
    <row r="29" spans="1:16" s="8" customFormat="1" ht="83.25" customHeight="1">
      <c r="A29" s="231">
        <v>30</v>
      </c>
      <c r="B29" s="323" t="s">
        <v>84</v>
      </c>
      <c r="C29" s="345"/>
      <c r="D29" s="345"/>
      <c r="E29" s="230">
        <f t="shared" si="5"/>
        <v>270000</v>
      </c>
      <c r="F29" s="227">
        <v>0</v>
      </c>
      <c r="G29" s="227">
        <v>6500</v>
      </c>
      <c r="H29" s="226">
        <f>SUM(I29:L29)</f>
        <v>270000</v>
      </c>
      <c r="I29" s="230">
        <v>0</v>
      </c>
      <c r="J29" s="228"/>
      <c r="K29" s="228"/>
      <c r="L29" s="228">
        <v>270000</v>
      </c>
      <c r="M29" s="21"/>
      <c r="N29" s="21"/>
      <c r="O29" s="21"/>
      <c r="P29" s="129"/>
    </row>
    <row r="30" spans="1:18" ht="21.75" customHeight="1">
      <c r="A30" s="113"/>
      <c r="B30" s="275" t="s">
        <v>15</v>
      </c>
      <c r="C30" s="276"/>
      <c r="D30" s="277"/>
      <c r="E30" s="25">
        <f>SUM(E31:E32)</f>
        <v>3709424</v>
      </c>
      <c r="F30" s="25">
        <f>SUM(F31:F32)</f>
        <v>1339359</v>
      </c>
      <c r="G30" s="25">
        <f>SUM(G31:G32)</f>
        <v>6500</v>
      </c>
      <c r="H30" s="25">
        <f>SUM(H31:H32)</f>
        <v>2370065</v>
      </c>
      <c r="I30" s="25">
        <f aca="true" t="shared" si="8" ref="I30:P30">SUM(I31:I32)</f>
        <v>0</v>
      </c>
      <c r="J30" s="25">
        <f t="shared" si="8"/>
        <v>0</v>
      </c>
      <c r="K30" s="25">
        <f t="shared" si="8"/>
        <v>0</v>
      </c>
      <c r="L30" s="25">
        <f t="shared" si="8"/>
        <v>0</v>
      </c>
      <c r="M30" s="25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2370065</v>
      </c>
      <c r="Q30" s="233"/>
      <c r="R30" s="233"/>
    </row>
    <row r="31" spans="1:20" s="40" customFormat="1" ht="48.75" customHeight="1">
      <c r="A31" s="114">
        <v>26</v>
      </c>
      <c r="B31" s="278" t="s">
        <v>37</v>
      </c>
      <c r="C31" s="279"/>
      <c r="D31" s="280"/>
      <c r="E31" s="115">
        <f>H31+F31</f>
        <v>1637508</v>
      </c>
      <c r="F31" s="39">
        <v>504742</v>
      </c>
      <c r="G31" s="38">
        <v>6500</v>
      </c>
      <c r="H31" s="39">
        <v>1132766</v>
      </c>
      <c r="I31" s="37"/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202">
        <v>1132766</v>
      </c>
      <c r="Q31" s="233"/>
      <c r="R31" s="235"/>
      <c r="S31" s="235"/>
      <c r="T31" s="235"/>
    </row>
    <row r="32" spans="1:17" s="40" customFormat="1" ht="67.5" customHeight="1">
      <c r="A32" s="114">
        <v>27</v>
      </c>
      <c r="B32" s="304" t="s">
        <v>30</v>
      </c>
      <c r="C32" s="305"/>
      <c r="D32" s="305"/>
      <c r="E32" s="115">
        <f>H32+F32</f>
        <v>2071916</v>
      </c>
      <c r="F32" s="115">
        <v>834617</v>
      </c>
      <c r="G32" s="116"/>
      <c r="H32" s="39">
        <f>SUM(I32:P32)</f>
        <v>1237299</v>
      </c>
      <c r="I32" s="192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203">
        <v>1237299</v>
      </c>
      <c r="Q32" s="233"/>
    </row>
    <row r="33" spans="1:16" ht="21.75" customHeight="1">
      <c r="A33" s="107"/>
      <c r="B33" s="284" t="s">
        <v>41</v>
      </c>
      <c r="C33" s="285"/>
      <c r="D33" s="286"/>
      <c r="E33" s="30">
        <f>SUM(E34)</f>
        <v>0</v>
      </c>
      <c r="F33" s="30">
        <f>SUM(F34)</f>
        <v>0</v>
      </c>
      <c r="G33" s="30">
        <f>SUM(G34)</f>
        <v>6500</v>
      </c>
      <c r="H33" s="30">
        <f>SUM(H34)</f>
        <v>0</v>
      </c>
      <c r="I33" s="46">
        <f>SUM(I34)</f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1">
        <v>0</v>
      </c>
    </row>
    <row r="34" spans="1:16" s="8" customFormat="1" ht="51" customHeight="1">
      <c r="A34" s="112">
        <v>6</v>
      </c>
      <c r="B34" s="281" t="s">
        <v>63</v>
      </c>
      <c r="C34" s="282"/>
      <c r="D34" s="283"/>
      <c r="E34" s="221">
        <f>F34+H34</f>
        <v>0</v>
      </c>
      <c r="F34" s="222">
        <v>0</v>
      </c>
      <c r="G34" s="222">
        <v>6500</v>
      </c>
      <c r="H34" s="223">
        <f>I34</f>
        <v>0</v>
      </c>
      <c r="I34" s="2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129">
        <v>0</v>
      </c>
    </row>
    <row r="35" spans="1:16" s="8" customFormat="1" ht="90" customHeight="1">
      <c r="A35" s="117"/>
      <c r="B35" s="267" t="s">
        <v>13</v>
      </c>
      <c r="C35" s="268"/>
      <c r="D35" s="268"/>
      <c r="E35" s="30">
        <f>SUM(E36:E43)</f>
        <v>70200</v>
      </c>
      <c r="F35" s="30">
        <f>SUM(F36:F43)</f>
        <v>0</v>
      </c>
      <c r="G35" s="30">
        <f>SUM(G36:G43)</f>
        <v>5000</v>
      </c>
      <c r="H35" s="30">
        <f>SUM(H36:H43)</f>
        <v>70200</v>
      </c>
      <c r="I35" s="46">
        <f>SUM(I36:I43)</f>
        <v>70200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1">
        <v>0</v>
      </c>
    </row>
    <row r="36" spans="1:16" s="8" customFormat="1" ht="33" customHeight="1">
      <c r="A36" s="112">
        <v>7</v>
      </c>
      <c r="B36" s="301" t="s">
        <v>53</v>
      </c>
      <c r="C36" s="302"/>
      <c r="D36" s="303"/>
      <c r="E36" s="221">
        <f aca="true" t="shared" si="9" ref="E36:E49">F36+H36</f>
        <v>20000</v>
      </c>
      <c r="F36" s="201">
        <v>0</v>
      </c>
      <c r="G36" s="201">
        <v>5000</v>
      </c>
      <c r="H36" s="221">
        <f aca="true" t="shared" si="10" ref="H36:H49">I36</f>
        <v>20000</v>
      </c>
      <c r="I36" s="221">
        <v>20000</v>
      </c>
      <c r="J36" s="21">
        <v>0</v>
      </c>
      <c r="K36" s="118">
        <v>0</v>
      </c>
      <c r="L36" s="24">
        <v>0</v>
      </c>
      <c r="M36" s="24">
        <v>0</v>
      </c>
      <c r="N36" s="24">
        <v>0</v>
      </c>
      <c r="O36" s="24">
        <v>0</v>
      </c>
      <c r="P36" s="119">
        <v>0</v>
      </c>
    </row>
    <row r="37" spans="1:16" s="8" customFormat="1" ht="35.25" customHeight="1">
      <c r="A37" s="112">
        <v>8</v>
      </c>
      <c r="B37" s="281" t="s">
        <v>58</v>
      </c>
      <c r="C37" s="282"/>
      <c r="D37" s="283"/>
      <c r="E37" s="223">
        <f t="shared" si="9"/>
        <v>5000</v>
      </c>
      <c r="F37" s="223">
        <v>0</v>
      </c>
      <c r="G37" s="223"/>
      <c r="H37" s="223">
        <f t="shared" si="10"/>
        <v>5000</v>
      </c>
      <c r="I37" s="223">
        <v>5000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129">
        <v>0</v>
      </c>
    </row>
    <row r="38" spans="1:16" s="8" customFormat="1" ht="24" customHeight="1">
      <c r="A38" s="112">
        <v>9</v>
      </c>
      <c r="B38" s="301" t="s">
        <v>40</v>
      </c>
      <c r="C38" s="301"/>
      <c r="D38" s="301"/>
      <c r="E38" s="221">
        <f t="shared" si="9"/>
        <v>9000</v>
      </c>
      <c r="F38" s="222">
        <v>0</v>
      </c>
      <c r="G38" s="222"/>
      <c r="H38" s="221">
        <f t="shared" si="10"/>
        <v>9000</v>
      </c>
      <c r="I38" s="221">
        <v>9000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129">
        <v>0</v>
      </c>
    </row>
    <row r="39" spans="1:16" s="8" customFormat="1" ht="24" customHeight="1">
      <c r="A39" s="112">
        <v>10</v>
      </c>
      <c r="B39" s="259" t="s">
        <v>65</v>
      </c>
      <c r="C39" s="263"/>
      <c r="D39" s="263"/>
      <c r="E39" s="221">
        <f t="shared" si="9"/>
        <v>8200</v>
      </c>
      <c r="F39" s="222">
        <v>0</v>
      </c>
      <c r="G39" s="222"/>
      <c r="H39" s="221">
        <f t="shared" si="10"/>
        <v>8200</v>
      </c>
      <c r="I39" s="221">
        <v>8200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129">
        <v>0</v>
      </c>
    </row>
    <row r="40" spans="1:16" s="8" customFormat="1" ht="38.25" customHeight="1">
      <c r="A40" s="112">
        <v>11</v>
      </c>
      <c r="B40" s="259" t="s">
        <v>66</v>
      </c>
      <c r="C40" s="263"/>
      <c r="D40" s="263"/>
      <c r="E40" s="221">
        <f t="shared" si="9"/>
        <v>0</v>
      </c>
      <c r="F40" s="222"/>
      <c r="G40" s="222"/>
      <c r="H40" s="221">
        <f t="shared" si="10"/>
        <v>0</v>
      </c>
      <c r="I40" s="221">
        <v>0</v>
      </c>
      <c r="J40" s="21"/>
      <c r="K40" s="21"/>
      <c r="L40" s="21"/>
      <c r="M40" s="21"/>
      <c r="N40" s="21"/>
      <c r="O40" s="21"/>
      <c r="P40" s="129"/>
    </row>
    <row r="41" spans="1:16" s="8" customFormat="1" ht="24" customHeight="1">
      <c r="A41" s="112">
        <v>12</v>
      </c>
      <c r="B41" s="259" t="s">
        <v>67</v>
      </c>
      <c r="C41" s="263"/>
      <c r="D41" s="263"/>
      <c r="E41" s="221">
        <f t="shared" si="9"/>
        <v>11000</v>
      </c>
      <c r="F41" s="222"/>
      <c r="G41" s="222"/>
      <c r="H41" s="221">
        <f t="shared" si="10"/>
        <v>11000</v>
      </c>
      <c r="I41" s="221">
        <v>11000</v>
      </c>
      <c r="J41" s="21"/>
      <c r="K41" s="21"/>
      <c r="L41" s="21"/>
      <c r="M41" s="21"/>
      <c r="N41" s="21"/>
      <c r="O41" s="21"/>
      <c r="P41" s="129"/>
    </row>
    <row r="42" spans="1:16" s="8" customFormat="1" ht="24" customHeight="1">
      <c r="A42" s="112">
        <v>13</v>
      </c>
      <c r="B42" s="259" t="s">
        <v>39</v>
      </c>
      <c r="C42" s="263"/>
      <c r="D42" s="263"/>
      <c r="E42" s="221">
        <f t="shared" si="9"/>
        <v>9000</v>
      </c>
      <c r="F42" s="222"/>
      <c r="G42" s="222"/>
      <c r="H42" s="221">
        <f t="shared" si="10"/>
        <v>9000</v>
      </c>
      <c r="I42" s="221">
        <v>9000</v>
      </c>
      <c r="J42" s="21"/>
      <c r="K42" s="21"/>
      <c r="L42" s="21"/>
      <c r="M42" s="21"/>
      <c r="N42" s="21"/>
      <c r="O42" s="21"/>
      <c r="P42" s="129"/>
    </row>
    <row r="43" spans="1:16" s="8" customFormat="1" ht="24" customHeight="1">
      <c r="A43" s="112">
        <v>14</v>
      </c>
      <c r="B43" s="259" t="s">
        <v>71</v>
      </c>
      <c r="C43" s="263"/>
      <c r="D43" s="263"/>
      <c r="E43" s="221">
        <f t="shared" si="9"/>
        <v>8000</v>
      </c>
      <c r="F43" s="222">
        <v>0</v>
      </c>
      <c r="G43" s="222"/>
      <c r="H43" s="221">
        <f t="shared" si="10"/>
        <v>8000</v>
      </c>
      <c r="I43" s="221">
        <v>8000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129">
        <v>0</v>
      </c>
    </row>
    <row r="44" spans="1:16" s="8" customFormat="1" ht="37.5" customHeight="1">
      <c r="A44" s="117"/>
      <c r="B44" s="284" t="s">
        <v>8</v>
      </c>
      <c r="C44" s="285"/>
      <c r="D44" s="286"/>
      <c r="E44" s="31">
        <f>SUM(E45:E49)</f>
        <v>45500</v>
      </c>
      <c r="F44" s="31">
        <f>SUM(F45:F49)</f>
        <v>0</v>
      </c>
      <c r="G44" s="31">
        <f>SUM(G45:G49)</f>
        <v>0</v>
      </c>
      <c r="H44" s="31">
        <f>SUM(H45:H49)</f>
        <v>45500</v>
      </c>
      <c r="I44" s="46">
        <f>SUM(I45:I49)</f>
        <v>45500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1">
        <v>0</v>
      </c>
    </row>
    <row r="45" spans="1:16" s="8" customFormat="1" ht="47.25" customHeight="1">
      <c r="A45" s="112">
        <v>15</v>
      </c>
      <c r="B45" s="259" t="s">
        <v>55</v>
      </c>
      <c r="C45" s="263"/>
      <c r="D45" s="263"/>
      <c r="E45" s="221">
        <f t="shared" si="9"/>
        <v>7000</v>
      </c>
      <c r="F45" s="222">
        <v>0</v>
      </c>
      <c r="G45" s="222"/>
      <c r="H45" s="221">
        <f t="shared" si="10"/>
        <v>7000</v>
      </c>
      <c r="I45" s="221">
        <v>7000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29">
        <v>0</v>
      </c>
    </row>
    <row r="46" spans="1:16" s="8" customFormat="1" ht="47.25" customHeight="1">
      <c r="A46" s="112">
        <v>16</v>
      </c>
      <c r="B46" s="259" t="s">
        <v>60</v>
      </c>
      <c r="C46" s="263"/>
      <c r="D46" s="263"/>
      <c r="E46" s="221">
        <f t="shared" si="9"/>
        <v>3500</v>
      </c>
      <c r="F46" s="222"/>
      <c r="G46" s="222"/>
      <c r="H46" s="221">
        <f t="shared" si="10"/>
        <v>3500</v>
      </c>
      <c r="I46" s="221">
        <v>3500</v>
      </c>
      <c r="J46" s="21"/>
      <c r="K46" s="21"/>
      <c r="L46" s="21"/>
      <c r="M46" s="21"/>
      <c r="N46" s="21"/>
      <c r="O46" s="21"/>
      <c r="P46" s="129"/>
    </row>
    <row r="47" spans="1:16" s="8" customFormat="1" ht="47.25" customHeight="1">
      <c r="A47" s="112">
        <v>17</v>
      </c>
      <c r="B47" s="259" t="s">
        <v>62</v>
      </c>
      <c r="C47" s="263"/>
      <c r="D47" s="263"/>
      <c r="E47" s="221">
        <f t="shared" si="9"/>
        <v>7000</v>
      </c>
      <c r="F47" s="222"/>
      <c r="G47" s="222"/>
      <c r="H47" s="221">
        <f t="shared" si="10"/>
        <v>7000</v>
      </c>
      <c r="I47" s="221">
        <v>7000</v>
      </c>
      <c r="J47" s="21"/>
      <c r="K47" s="21"/>
      <c r="L47" s="21"/>
      <c r="M47" s="21"/>
      <c r="N47" s="21"/>
      <c r="O47" s="21"/>
      <c r="P47" s="129"/>
    </row>
    <row r="48" spans="1:16" s="8" customFormat="1" ht="47.25" customHeight="1">
      <c r="A48" s="112">
        <v>18</v>
      </c>
      <c r="B48" s="259" t="s">
        <v>68</v>
      </c>
      <c r="C48" s="263"/>
      <c r="D48" s="263"/>
      <c r="E48" s="221">
        <f>F48+H48</f>
        <v>10000</v>
      </c>
      <c r="F48" s="222"/>
      <c r="G48" s="222"/>
      <c r="H48" s="221">
        <f>I48</f>
        <v>10000</v>
      </c>
      <c r="I48" s="221">
        <v>10000</v>
      </c>
      <c r="J48" s="21"/>
      <c r="K48" s="21"/>
      <c r="L48" s="21"/>
      <c r="M48" s="21"/>
      <c r="N48" s="21"/>
      <c r="O48" s="21"/>
      <c r="P48" s="129"/>
    </row>
    <row r="49" spans="1:16" s="8" customFormat="1" ht="47.25" customHeight="1">
      <c r="A49" s="112">
        <v>19</v>
      </c>
      <c r="B49" s="281" t="s">
        <v>87</v>
      </c>
      <c r="C49" s="319"/>
      <c r="D49" s="320"/>
      <c r="E49" s="221">
        <f t="shared" si="9"/>
        <v>18000</v>
      </c>
      <c r="F49" s="222"/>
      <c r="G49" s="222"/>
      <c r="H49" s="221">
        <f t="shared" si="10"/>
        <v>18000</v>
      </c>
      <c r="I49" s="221">
        <v>18000</v>
      </c>
      <c r="J49" s="21"/>
      <c r="K49" s="21"/>
      <c r="L49" s="21"/>
      <c r="M49" s="21"/>
      <c r="N49" s="21"/>
      <c r="O49" s="21"/>
      <c r="P49" s="129"/>
    </row>
    <row r="50" spans="1:33" ht="36.75" customHeight="1">
      <c r="A50" s="113"/>
      <c r="B50" s="275" t="s">
        <v>11</v>
      </c>
      <c r="C50" s="276"/>
      <c r="D50" s="300"/>
      <c r="E50" s="120">
        <f aca="true" t="shared" si="11" ref="E50:P50">E51+E66</f>
        <v>6099922</v>
      </c>
      <c r="F50" s="120">
        <f t="shared" si="11"/>
        <v>2799999</v>
      </c>
      <c r="G50" s="120">
        <f t="shared" si="11"/>
        <v>56900</v>
      </c>
      <c r="H50" s="120">
        <f>H51+H66</f>
        <v>3299923</v>
      </c>
      <c r="I50" s="121">
        <f t="shared" si="11"/>
        <v>20000</v>
      </c>
      <c r="J50" s="120">
        <f t="shared" si="11"/>
        <v>0</v>
      </c>
      <c r="K50" s="120">
        <f t="shared" si="11"/>
        <v>0</v>
      </c>
      <c r="L50" s="120">
        <f t="shared" si="11"/>
        <v>0</v>
      </c>
      <c r="M50" s="120">
        <f t="shared" si="11"/>
        <v>0</v>
      </c>
      <c r="N50" s="120">
        <f t="shared" si="11"/>
        <v>0</v>
      </c>
      <c r="O50" s="120">
        <f t="shared" si="11"/>
        <v>0</v>
      </c>
      <c r="P50" s="120">
        <f t="shared" si="11"/>
        <v>3279923</v>
      </c>
      <c r="Q50" s="11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s="8" customFormat="1" ht="38.25" customHeight="1">
      <c r="A51" s="122"/>
      <c r="B51" s="326" t="s">
        <v>36</v>
      </c>
      <c r="C51" s="327"/>
      <c r="D51" s="327"/>
      <c r="E51" s="123">
        <f>SUM(E52:E65)</f>
        <v>20000</v>
      </c>
      <c r="F51" s="123">
        <f>SUM(F52:F65)</f>
        <v>0</v>
      </c>
      <c r="G51" s="123">
        <f>SUM(G52:G65)</f>
        <v>56900</v>
      </c>
      <c r="H51" s="123">
        <f>SUM(H52:H65)</f>
        <v>20000</v>
      </c>
      <c r="I51" s="123">
        <f>SUM(I52:I65)</f>
        <v>20000</v>
      </c>
      <c r="J51" s="28">
        <f>SUM(J52:J64)</f>
        <v>0</v>
      </c>
      <c r="K51" s="28">
        <f>SUM(K52:K54)</f>
        <v>0</v>
      </c>
      <c r="L51" s="28">
        <f>SUM(L52:L64)</f>
        <v>0</v>
      </c>
      <c r="M51" s="28">
        <f>SUM(M52:M64)</f>
        <v>0</v>
      </c>
      <c r="N51" s="28">
        <f>SUM(N52:N64)</f>
        <v>0</v>
      </c>
      <c r="O51" s="28">
        <f>SUM(O52:O64)</f>
        <v>0</v>
      </c>
      <c r="P51" s="124">
        <f>SUM(P52:P64)</f>
        <v>0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s="8" customFormat="1" ht="27" customHeight="1" hidden="1">
      <c r="A52" s="112">
        <v>8</v>
      </c>
      <c r="B52" s="261" t="s">
        <v>3</v>
      </c>
      <c r="C52" s="330"/>
      <c r="D52" s="331"/>
      <c r="E52" s="126"/>
      <c r="F52" s="102">
        <v>0</v>
      </c>
      <c r="G52" s="100">
        <v>12900</v>
      </c>
      <c r="H52" s="127"/>
      <c r="I52" s="128"/>
      <c r="J52" s="21"/>
      <c r="K52" s="21"/>
      <c r="L52" s="21"/>
      <c r="M52" s="21"/>
      <c r="N52" s="21"/>
      <c r="O52" s="21"/>
      <c r="P52" s="129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s="8" customFormat="1" ht="28.5" customHeight="1" hidden="1">
      <c r="A53" s="112">
        <v>10</v>
      </c>
      <c r="B53" s="255" t="s">
        <v>4</v>
      </c>
      <c r="C53" s="256"/>
      <c r="D53" s="257"/>
      <c r="E53" s="126"/>
      <c r="F53" s="102">
        <v>0</v>
      </c>
      <c r="G53" s="100">
        <v>20000</v>
      </c>
      <c r="H53" s="127"/>
      <c r="I53" s="128"/>
      <c r="J53" s="21"/>
      <c r="K53" s="21"/>
      <c r="L53" s="21"/>
      <c r="M53" s="21"/>
      <c r="N53" s="21"/>
      <c r="O53" s="21"/>
      <c r="P53" s="129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s="8" customFormat="1" ht="45.75" customHeight="1">
      <c r="A54" s="112">
        <v>20</v>
      </c>
      <c r="B54" s="301" t="s">
        <v>45</v>
      </c>
      <c r="C54" s="302"/>
      <c r="D54" s="302"/>
      <c r="E54" s="221">
        <f>F54+H54</f>
        <v>10000</v>
      </c>
      <c r="F54" s="201">
        <v>0</v>
      </c>
      <c r="G54" s="201">
        <v>12000</v>
      </c>
      <c r="H54" s="221">
        <f>I54</f>
        <v>10000</v>
      </c>
      <c r="I54" s="221">
        <v>10000</v>
      </c>
      <c r="J54" s="21">
        <v>0</v>
      </c>
      <c r="K54" s="118">
        <v>0</v>
      </c>
      <c r="L54" s="24">
        <v>0</v>
      </c>
      <c r="M54" s="24">
        <v>0</v>
      </c>
      <c r="N54" s="24">
        <v>0</v>
      </c>
      <c r="O54" s="24">
        <v>0</v>
      </c>
      <c r="P54" s="119">
        <v>0</v>
      </c>
      <c r="Q54" s="17"/>
      <c r="R54" s="18"/>
      <c r="S54" s="18"/>
      <c r="T54" s="18"/>
      <c r="U54" s="7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s="8" customFormat="1" ht="19.5" customHeight="1" hidden="1">
      <c r="A55" s="130"/>
      <c r="B55" s="335" t="s">
        <v>19</v>
      </c>
      <c r="C55" s="336"/>
      <c r="D55" s="336"/>
      <c r="E55" s="27">
        <f>E56+E57+E58+E60+E61</f>
        <v>0</v>
      </c>
      <c r="F55" s="27">
        <f>F56+F57+F58+F60+F61</f>
        <v>0</v>
      </c>
      <c r="G55" s="27">
        <f>G56+G57+G58+G60+G61</f>
        <v>0</v>
      </c>
      <c r="H55" s="27">
        <f>H56+H57+H58+H60+H61</f>
        <v>0</v>
      </c>
      <c r="I55" s="131">
        <f>I56+I57+I58+I60+I61</f>
        <v>0</v>
      </c>
      <c r="J55" s="27">
        <f>J56+J57+J58+J60</f>
        <v>0</v>
      </c>
      <c r="K55" s="27">
        <f aca="true" t="shared" si="12" ref="K55:P55">K56+K57+K58+K60+K61</f>
        <v>0</v>
      </c>
      <c r="L55" s="27">
        <f t="shared" si="12"/>
        <v>0</v>
      </c>
      <c r="M55" s="27">
        <f t="shared" si="12"/>
        <v>0</v>
      </c>
      <c r="N55" s="27">
        <f t="shared" si="12"/>
        <v>0</v>
      </c>
      <c r="O55" s="27">
        <f t="shared" si="12"/>
        <v>0</v>
      </c>
      <c r="P55" s="132">
        <f t="shared" si="12"/>
        <v>0</v>
      </c>
      <c r="Q55" s="17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s="8" customFormat="1" ht="19.5" customHeight="1" hidden="1">
      <c r="A56" s="112"/>
      <c r="B56" s="337"/>
      <c r="C56" s="338"/>
      <c r="D56" s="339"/>
      <c r="E56" s="26"/>
      <c r="F56" s="21"/>
      <c r="G56" s="26"/>
      <c r="H56" s="26"/>
      <c r="I56" s="37"/>
      <c r="J56" s="21"/>
      <c r="K56" s="21"/>
      <c r="L56" s="21"/>
      <c r="M56" s="21"/>
      <c r="N56" s="21"/>
      <c r="O56" s="21"/>
      <c r="P56" s="129"/>
      <c r="Q56" s="17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s="8" customFormat="1" ht="19.5" customHeight="1" hidden="1">
      <c r="A57" s="112"/>
      <c r="B57" s="332"/>
      <c r="C57" s="333"/>
      <c r="D57" s="334"/>
      <c r="E57" s="21"/>
      <c r="F57" s="21"/>
      <c r="G57" s="26"/>
      <c r="H57" s="26"/>
      <c r="I57" s="37"/>
      <c r="J57" s="21"/>
      <c r="K57" s="21"/>
      <c r="L57" s="21"/>
      <c r="M57" s="21"/>
      <c r="N57" s="21"/>
      <c r="O57" s="21"/>
      <c r="P57" s="129"/>
      <c r="Q57" s="17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s="8" customFormat="1" ht="19.5" customHeight="1" hidden="1">
      <c r="A58" s="112"/>
      <c r="B58" s="332"/>
      <c r="C58" s="333"/>
      <c r="D58" s="334"/>
      <c r="E58" s="26"/>
      <c r="F58" s="21"/>
      <c r="G58" s="21"/>
      <c r="H58" s="26"/>
      <c r="I58" s="37"/>
      <c r="J58" s="21"/>
      <c r="K58" s="21"/>
      <c r="L58" s="21"/>
      <c r="M58" s="21"/>
      <c r="N58" s="21"/>
      <c r="O58" s="21"/>
      <c r="P58" s="129"/>
      <c r="Q58" s="17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s="8" customFormat="1" ht="19.5" customHeight="1" hidden="1">
      <c r="A59" s="112"/>
      <c r="B59" s="133"/>
      <c r="C59" s="97"/>
      <c r="D59" s="134"/>
      <c r="E59" s="21"/>
      <c r="F59" s="21"/>
      <c r="G59" s="21"/>
      <c r="H59" s="21"/>
      <c r="I59" s="192"/>
      <c r="J59" s="135"/>
      <c r="K59" s="21"/>
      <c r="L59" s="21"/>
      <c r="M59" s="21"/>
      <c r="N59" s="21"/>
      <c r="O59" s="21"/>
      <c r="P59" s="129"/>
      <c r="Q59" s="17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s="8" customFormat="1" ht="19.5" customHeight="1" hidden="1">
      <c r="A60" s="130"/>
      <c r="B60" s="315"/>
      <c r="C60" s="316"/>
      <c r="D60" s="317"/>
      <c r="E60" s="21"/>
      <c r="F60" s="21"/>
      <c r="G60" s="21"/>
      <c r="H60" s="21"/>
      <c r="I60" s="37"/>
      <c r="J60" s="21"/>
      <c r="K60" s="21"/>
      <c r="L60" s="21"/>
      <c r="M60" s="21"/>
      <c r="N60" s="21"/>
      <c r="O60" s="21"/>
      <c r="P60" s="129"/>
      <c r="Q60" s="17"/>
      <c r="R60" s="18"/>
      <c r="S60" s="328"/>
      <c r="T60" s="329"/>
      <c r="U60" s="329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s="8" customFormat="1" ht="19.5" customHeight="1" hidden="1" thickBot="1">
      <c r="A61" s="112"/>
      <c r="B61" s="289"/>
      <c r="C61" s="290"/>
      <c r="D61" s="290"/>
      <c r="E61" s="21"/>
      <c r="F61" s="21"/>
      <c r="G61" s="26"/>
      <c r="H61" s="26"/>
      <c r="I61" s="37"/>
      <c r="J61" s="21"/>
      <c r="K61" s="21"/>
      <c r="L61" s="21"/>
      <c r="M61" s="21"/>
      <c r="N61" s="21"/>
      <c r="O61" s="21"/>
      <c r="P61" s="129"/>
      <c r="Q61" s="17"/>
      <c r="R61" s="1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s="8" customFormat="1" ht="19.5" customHeight="1" hidden="1">
      <c r="A62" s="130"/>
      <c r="B62" s="289"/>
      <c r="C62" s="290"/>
      <c r="D62" s="290"/>
      <c r="E62" s="21"/>
      <c r="F62" s="21"/>
      <c r="G62" s="21"/>
      <c r="H62" s="21"/>
      <c r="I62" s="192"/>
      <c r="J62" s="21"/>
      <c r="K62" s="21"/>
      <c r="L62" s="21"/>
      <c r="M62" s="21"/>
      <c r="N62" s="21"/>
      <c r="O62" s="21"/>
      <c r="P62" s="129"/>
      <c r="Q62" s="17"/>
      <c r="R62" s="1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s="8" customFormat="1" ht="19.5" customHeight="1" hidden="1">
      <c r="A63" s="112"/>
      <c r="B63" s="289"/>
      <c r="C63" s="290"/>
      <c r="D63" s="290"/>
      <c r="E63" s="21"/>
      <c r="F63" s="21"/>
      <c r="G63" s="21"/>
      <c r="H63" s="21"/>
      <c r="I63" s="192"/>
      <c r="J63" s="21"/>
      <c r="K63" s="21"/>
      <c r="L63" s="21"/>
      <c r="M63" s="21"/>
      <c r="N63" s="21"/>
      <c r="O63" s="21"/>
      <c r="P63" s="129"/>
      <c r="Q63" s="17"/>
      <c r="R63" s="1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ht="19.5" customHeight="1" hidden="1" thickBot="1">
      <c r="A64" s="136">
        <v>12</v>
      </c>
      <c r="B64" s="291"/>
      <c r="C64" s="292"/>
      <c r="D64" s="292"/>
      <c r="E64" s="21"/>
      <c r="F64" s="21"/>
      <c r="G64" s="21"/>
      <c r="H64" s="21"/>
      <c r="I64" s="192"/>
      <c r="J64" s="21"/>
      <c r="K64" s="21"/>
      <c r="L64" s="21"/>
      <c r="M64" s="21"/>
      <c r="N64" s="21"/>
      <c r="O64" s="21"/>
      <c r="P64" s="129"/>
      <c r="Q64" s="9"/>
      <c r="R64" s="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s="8" customFormat="1" ht="45.75" customHeight="1">
      <c r="A65" s="112">
        <v>21</v>
      </c>
      <c r="B65" s="301" t="s">
        <v>85</v>
      </c>
      <c r="C65" s="302"/>
      <c r="D65" s="302"/>
      <c r="E65" s="221">
        <f>F65+H65</f>
        <v>10000</v>
      </c>
      <c r="F65" s="236">
        <v>0</v>
      </c>
      <c r="G65" s="236">
        <v>12000</v>
      </c>
      <c r="H65" s="221">
        <f>I65</f>
        <v>10000</v>
      </c>
      <c r="I65" s="221">
        <v>10000</v>
      </c>
      <c r="J65" s="21">
        <v>0</v>
      </c>
      <c r="K65" s="118">
        <v>0</v>
      </c>
      <c r="L65" s="24">
        <v>0</v>
      </c>
      <c r="M65" s="24">
        <v>0</v>
      </c>
      <c r="N65" s="24">
        <v>0</v>
      </c>
      <c r="O65" s="24">
        <v>0</v>
      </c>
      <c r="P65" s="119">
        <v>0</v>
      </c>
      <c r="Q65" s="17"/>
      <c r="R65" s="18"/>
      <c r="S65" s="18"/>
      <c r="T65" s="18"/>
      <c r="U65" s="7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33" s="40" customFormat="1" ht="71.25" customHeight="1" thickBot="1">
      <c r="A66" s="138">
        <v>28</v>
      </c>
      <c r="B66" s="310" t="s">
        <v>28</v>
      </c>
      <c r="C66" s="311"/>
      <c r="D66" s="311"/>
      <c r="E66" s="115">
        <f>H66+F66</f>
        <v>6079922</v>
      </c>
      <c r="F66" s="115">
        <v>2799999</v>
      </c>
      <c r="G66" s="116"/>
      <c r="H66" s="115">
        <v>3279923</v>
      </c>
      <c r="I66" s="192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203">
        <v>3279923</v>
      </c>
      <c r="Q66" s="41"/>
      <c r="R66" s="42"/>
      <c r="S66" s="41"/>
      <c r="T66" s="41"/>
      <c r="U66" s="43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</row>
    <row r="67" spans="1:33" ht="51.75" customHeight="1">
      <c r="A67" s="84"/>
      <c r="B67" s="264" t="s">
        <v>75</v>
      </c>
      <c r="C67" s="265"/>
      <c r="D67" s="265"/>
      <c r="E67" s="139">
        <f aca="true" t="shared" si="13" ref="E67:P67">SUM(E68+E83+E89)</f>
        <v>316486</v>
      </c>
      <c r="F67" s="139">
        <f t="shared" si="13"/>
        <v>0</v>
      </c>
      <c r="G67" s="139">
        <f t="shared" si="13"/>
        <v>0</v>
      </c>
      <c r="H67" s="139">
        <f t="shared" si="13"/>
        <v>316486</v>
      </c>
      <c r="I67" s="139">
        <f t="shared" si="13"/>
        <v>23500</v>
      </c>
      <c r="J67" s="139">
        <f t="shared" si="13"/>
        <v>0</v>
      </c>
      <c r="K67" s="139">
        <f t="shared" si="13"/>
        <v>180000</v>
      </c>
      <c r="L67" s="139">
        <f t="shared" si="13"/>
        <v>0</v>
      </c>
      <c r="M67" s="139">
        <f t="shared" si="13"/>
        <v>0</v>
      </c>
      <c r="N67" s="139">
        <f t="shared" si="13"/>
        <v>0</v>
      </c>
      <c r="O67" s="139">
        <f t="shared" si="13"/>
        <v>0</v>
      </c>
      <c r="P67" s="139">
        <f t="shared" si="13"/>
        <v>112986</v>
      </c>
      <c r="Q67" s="12"/>
      <c r="R67" s="6"/>
      <c r="S67" s="19"/>
      <c r="T67" s="20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ht="39.75" customHeight="1">
      <c r="A68" s="107"/>
      <c r="B68" s="284" t="s">
        <v>14</v>
      </c>
      <c r="C68" s="324"/>
      <c r="D68" s="325"/>
      <c r="E68" s="108">
        <f aca="true" t="shared" si="14" ref="E68:O68">SUM(E74+E76)</f>
        <v>5000</v>
      </c>
      <c r="F68" s="108">
        <f t="shared" si="14"/>
        <v>0</v>
      </c>
      <c r="G68" s="108">
        <f t="shared" si="14"/>
        <v>0</v>
      </c>
      <c r="H68" s="108">
        <f t="shared" si="14"/>
        <v>5000</v>
      </c>
      <c r="I68" s="108">
        <f t="shared" si="14"/>
        <v>5000</v>
      </c>
      <c r="J68" s="108">
        <f t="shared" si="14"/>
        <v>0</v>
      </c>
      <c r="K68" s="108">
        <f t="shared" si="14"/>
        <v>0</v>
      </c>
      <c r="L68" s="108">
        <f t="shared" si="14"/>
        <v>0</v>
      </c>
      <c r="M68" s="108">
        <f t="shared" si="14"/>
        <v>0</v>
      </c>
      <c r="N68" s="108">
        <f t="shared" si="14"/>
        <v>0</v>
      </c>
      <c r="O68" s="108">
        <f t="shared" si="14"/>
        <v>0</v>
      </c>
      <c r="P68" s="108">
        <f>SUM(P74+P76)</f>
        <v>0</v>
      </c>
      <c r="Q68" s="9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30" customHeight="1" hidden="1">
      <c r="A69" s="141"/>
      <c r="B69" s="272" t="s">
        <v>16</v>
      </c>
      <c r="C69" s="273"/>
      <c r="D69" s="274"/>
      <c r="E69" s="142">
        <f>E70+E71</f>
        <v>0</v>
      </c>
      <c r="F69" s="143">
        <f>F70+F71</f>
        <v>0</v>
      </c>
      <c r="G69" s="144">
        <f>G70+G71</f>
        <v>0</v>
      </c>
      <c r="H69" s="144"/>
      <c r="I69" s="145">
        <f>I70</f>
        <v>0</v>
      </c>
      <c r="J69" s="29"/>
      <c r="K69" s="29"/>
      <c r="L69" s="146"/>
      <c r="M69" s="146"/>
      <c r="N69" s="146"/>
      <c r="O69" s="29"/>
      <c r="P69" s="147"/>
      <c r="Q69" s="9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9.5" customHeight="1" hidden="1">
      <c r="A70" s="99"/>
      <c r="B70" s="255"/>
      <c r="C70" s="256"/>
      <c r="D70" s="257"/>
      <c r="E70" s="101"/>
      <c r="F70" s="102"/>
      <c r="G70" s="148"/>
      <c r="H70" s="148"/>
      <c r="I70" s="103"/>
      <c r="J70" s="21"/>
      <c r="K70" s="32"/>
      <c r="L70" s="32"/>
      <c r="M70" s="32"/>
      <c r="N70" s="32"/>
      <c r="O70" s="21"/>
      <c r="P70" s="104"/>
      <c r="Q70" s="9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9.5" customHeight="1" hidden="1">
      <c r="A71" s="99"/>
      <c r="B71" s="255"/>
      <c r="C71" s="256"/>
      <c r="D71" s="257"/>
      <c r="E71" s="94"/>
      <c r="F71" s="95"/>
      <c r="G71" s="149"/>
      <c r="H71" s="149"/>
      <c r="I71" s="96"/>
      <c r="J71" s="24"/>
      <c r="K71" s="24"/>
      <c r="L71" s="97"/>
      <c r="M71" s="97"/>
      <c r="N71" s="97"/>
      <c r="O71" s="24"/>
      <c r="P71" s="98"/>
      <c r="Q71" s="9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9.5" customHeight="1" hidden="1">
      <c r="A72" s="141"/>
      <c r="B72" s="255"/>
      <c r="C72" s="256"/>
      <c r="D72" s="257"/>
      <c r="E72" s="94"/>
      <c r="F72" s="95"/>
      <c r="G72" s="149"/>
      <c r="H72" s="149"/>
      <c r="I72" s="96"/>
      <c r="J72" s="24"/>
      <c r="K72" s="21"/>
      <c r="L72" s="97"/>
      <c r="M72" s="97"/>
      <c r="N72" s="97"/>
      <c r="O72" s="24"/>
      <c r="P72" s="98"/>
      <c r="Q72" s="9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9.5" customHeight="1" hidden="1">
      <c r="A73" s="141"/>
      <c r="B73" s="137"/>
      <c r="C73" s="150"/>
      <c r="D73" s="150"/>
      <c r="E73" s="94"/>
      <c r="F73" s="95"/>
      <c r="G73" s="149"/>
      <c r="H73" s="149"/>
      <c r="I73" s="96"/>
      <c r="J73" s="24"/>
      <c r="K73" s="21"/>
      <c r="L73" s="97"/>
      <c r="M73" s="97"/>
      <c r="N73" s="97"/>
      <c r="O73" s="24"/>
      <c r="P73" s="98"/>
      <c r="Q73" s="9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17" ht="37.5" customHeight="1">
      <c r="A74" s="151"/>
      <c r="B74" s="260" t="s">
        <v>56</v>
      </c>
      <c r="C74" s="260"/>
      <c r="D74" s="260"/>
      <c r="E74" s="152">
        <f>SUM(E75:E75)</f>
        <v>0</v>
      </c>
      <c r="F74" s="152">
        <f>SUM(F75:F75)</f>
        <v>0</v>
      </c>
      <c r="G74" s="152">
        <f>SUM(G75:G75)</f>
        <v>0</v>
      </c>
      <c r="H74" s="152">
        <f>SUM(H75:H75)</f>
        <v>0</v>
      </c>
      <c r="I74" s="153">
        <f>SUM(I75:I75)</f>
        <v>0</v>
      </c>
      <c r="J74" s="154">
        <v>0</v>
      </c>
      <c r="K74" s="154">
        <v>0</v>
      </c>
      <c r="L74" s="154">
        <v>0</v>
      </c>
      <c r="M74" s="154">
        <v>0</v>
      </c>
      <c r="N74" s="154">
        <v>0</v>
      </c>
      <c r="O74" s="154">
        <v>0</v>
      </c>
      <c r="P74" s="204">
        <v>0</v>
      </c>
      <c r="Q74" s="233"/>
    </row>
    <row r="75" spans="1:16" ht="28.5" customHeight="1">
      <c r="A75" s="99">
        <v>22</v>
      </c>
      <c r="B75" s="259" t="s">
        <v>57</v>
      </c>
      <c r="C75" s="259"/>
      <c r="D75" s="259"/>
      <c r="E75" s="223">
        <f>F75+H75</f>
        <v>0</v>
      </c>
      <c r="F75" s="222">
        <v>0</v>
      </c>
      <c r="G75" s="223"/>
      <c r="H75" s="223">
        <f>I75</f>
        <v>0</v>
      </c>
      <c r="I75" s="223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129">
        <v>0</v>
      </c>
    </row>
    <row r="76" spans="1:17" ht="51.75" customHeight="1">
      <c r="A76" s="151"/>
      <c r="B76" s="262" t="s">
        <v>91</v>
      </c>
      <c r="C76" s="262"/>
      <c r="D76" s="262"/>
      <c r="E76" s="152">
        <f>SUM(E77:E77)</f>
        <v>5000</v>
      </c>
      <c r="F76" s="152">
        <f>SUM(F77:F77)</f>
        <v>0</v>
      </c>
      <c r="G76" s="152">
        <f>SUM(G77:G77)</f>
        <v>0</v>
      </c>
      <c r="H76" s="152">
        <f>SUM(H77:H77)</f>
        <v>5000</v>
      </c>
      <c r="I76" s="153">
        <f>SUM(I77:I77)</f>
        <v>5000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204">
        <v>0</v>
      </c>
      <c r="Q76" s="233"/>
    </row>
    <row r="77" spans="1:16" s="239" customFormat="1" ht="28.5" customHeight="1">
      <c r="A77" s="99">
        <v>33</v>
      </c>
      <c r="B77" s="259" t="s">
        <v>92</v>
      </c>
      <c r="C77" s="259"/>
      <c r="D77" s="259"/>
      <c r="E77" s="223">
        <f>F77+H77</f>
        <v>5000</v>
      </c>
      <c r="F77" s="222">
        <v>0</v>
      </c>
      <c r="G77" s="223"/>
      <c r="H77" s="223">
        <f>I77</f>
        <v>5000</v>
      </c>
      <c r="I77" s="223">
        <v>5000</v>
      </c>
      <c r="J77" s="249">
        <v>0</v>
      </c>
      <c r="K77" s="249">
        <v>0</v>
      </c>
      <c r="L77" s="249">
        <v>0</v>
      </c>
      <c r="M77" s="249">
        <v>0</v>
      </c>
      <c r="N77" s="249">
        <v>0</v>
      </c>
      <c r="O77" s="249">
        <v>0</v>
      </c>
      <c r="P77" s="254">
        <v>0</v>
      </c>
    </row>
    <row r="78" spans="1:16" ht="30" customHeight="1" hidden="1">
      <c r="A78" s="99"/>
      <c r="B78" s="258" t="s">
        <v>16</v>
      </c>
      <c r="C78" s="258"/>
      <c r="D78" s="258"/>
      <c r="E78" s="29">
        <f>E79+E80</f>
        <v>0</v>
      </c>
      <c r="F78" s="29">
        <f>F79+F80</f>
        <v>0</v>
      </c>
      <c r="G78" s="29">
        <f>G79+G80</f>
        <v>0</v>
      </c>
      <c r="H78" s="29"/>
      <c r="I78" s="47">
        <f>I79</f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129">
        <v>0</v>
      </c>
    </row>
    <row r="79" spans="1:16" ht="19.5" customHeight="1" hidden="1">
      <c r="A79" s="99"/>
      <c r="B79" s="261"/>
      <c r="C79" s="261"/>
      <c r="D79" s="261"/>
      <c r="E79" s="21"/>
      <c r="F79" s="21"/>
      <c r="G79" s="21"/>
      <c r="H79" s="21"/>
      <c r="I79" s="192"/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129">
        <v>0</v>
      </c>
    </row>
    <row r="80" spans="1:16" ht="19.5" customHeight="1" hidden="1">
      <c r="A80" s="99"/>
      <c r="B80" s="261"/>
      <c r="C80" s="261"/>
      <c r="D80" s="261"/>
      <c r="E80" s="24"/>
      <c r="F80" s="24"/>
      <c r="G80" s="24"/>
      <c r="H80" s="24"/>
      <c r="I80" s="48"/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129">
        <v>0</v>
      </c>
    </row>
    <row r="81" spans="1:16" ht="19.5" customHeight="1" hidden="1">
      <c r="A81" s="99"/>
      <c r="B81" s="261"/>
      <c r="C81" s="261"/>
      <c r="D81" s="261"/>
      <c r="E81" s="24"/>
      <c r="F81" s="24"/>
      <c r="G81" s="24"/>
      <c r="H81" s="24"/>
      <c r="I81" s="48"/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129">
        <v>0</v>
      </c>
    </row>
    <row r="82" spans="1:16" ht="19.5" customHeight="1" hidden="1">
      <c r="A82" s="99"/>
      <c r="B82" s="125"/>
      <c r="C82" s="125"/>
      <c r="D82" s="125"/>
      <c r="E82" s="24"/>
      <c r="F82" s="24"/>
      <c r="G82" s="24"/>
      <c r="H82" s="24"/>
      <c r="I82" s="48"/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129">
        <v>0</v>
      </c>
    </row>
    <row r="83" spans="1:16" ht="61.5" customHeight="1">
      <c r="A83" s="117"/>
      <c r="B83" s="267" t="s">
        <v>13</v>
      </c>
      <c r="C83" s="268"/>
      <c r="D83" s="268"/>
      <c r="E83" s="30">
        <f>E86+E84</f>
        <v>198500</v>
      </c>
      <c r="F83" s="30">
        <f aca="true" t="shared" si="15" ref="F83:L83">F86+F84</f>
        <v>0</v>
      </c>
      <c r="G83" s="30">
        <f t="shared" si="15"/>
        <v>0</v>
      </c>
      <c r="H83" s="30">
        <f t="shared" si="15"/>
        <v>198500</v>
      </c>
      <c r="I83" s="30">
        <f t="shared" si="15"/>
        <v>18500</v>
      </c>
      <c r="J83" s="30">
        <f t="shared" si="15"/>
        <v>0</v>
      </c>
      <c r="K83" s="30">
        <f t="shared" si="15"/>
        <v>180000</v>
      </c>
      <c r="L83" s="30">
        <f t="shared" si="15"/>
        <v>0</v>
      </c>
      <c r="M83" s="110">
        <v>0</v>
      </c>
      <c r="N83" s="110">
        <v>0</v>
      </c>
      <c r="O83" s="110">
        <v>0</v>
      </c>
      <c r="P83" s="111">
        <v>0</v>
      </c>
    </row>
    <row r="84" spans="1:16" ht="36.75" customHeight="1">
      <c r="A84" s="151"/>
      <c r="B84" s="260" t="s">
        <v>80</v>
      </c>
      <c r="C84" s="260"/>
      <c r="D84" s="260"/>
      <c r="E84" s="152">
        <f>SUM(E85)</f>
        <v>180000</v>
      </c>
      <c r="F84" s="152">
        <f aca="true" t="shared" si="16" ref="F84:K84">SUM(F85)</f>
        <v>0</v>
      </c>
      <c r="G84" s="152">
        <f t="shared" si="16"/>
        <v>0</v>
      </c>
      <c r="H84" s="152">
        <f t="shared" si="16"/>
        <v>180000</v>
      </c>
      <c r="I84" s="152">
        <f t="shared" si="16"/>
        <v>0</v>
      </c>
      <c r="J84" s="152">
        <f t="shared" si="16"/>
        <v>0</v>
      </c>
      <c r="K84" s="152">
        <f t="shared" si="16"/>
        <v>180000</v>
      </c>
      <c r="L84" s="154">
        <v>0</v>
      </c>
      <c r="M84" s="154">
        <v>0</v>
      </c>
      <c r="N84" s="154">
        <v>0</v>
      </c>
      <c r="O84" s="154">
        <v>0</v>
      </c>
      <c r="P84" s="204">
        <v>0</v>
      </c>
    </row>
    <row r="85" spans="1:16" ht="45.75" customHeight="1">
      <c r="A85" s="112">
        <v>31</v>
      </c>
      <c r="B85" s="323" t="s">
        <v>81</v>
      </c>
      <c r="C85" s="323"/>
      <c r="D85" s="323"/>
      <c r="E85" s="226">
        <f>F85+H85</f>
        <v>180000</v>
      </c>
      <c r="F85" s="227">
        <v>0</v>
      </c>
      <c r="G85" s="227"/>
      <c r="H85" s="226">
        <f>SUM(I85:K85)</f>
        <v>180000</v>
      </c>
      <c r="I85" s="226"/>
      <c r="J85" s="228">
        <v>0</v>
      </c>
      <c r="K85" s="228">
        <v>180000</v>
      </c>
      <c r="L85" s="228">
        <v>0</v>
      </c>
      <c r="M85" s="228">
        <v>0</v>
      </c>
      <c r="N85" s="228">
        <v>0</v>
      </c>
      <c r="O85" s="228">
        <v>0</v>
      </c>
      <c r="P85" s="229">
        <v>0</v>
      </c>
    </row>
    <row r="86" spans="1:16" ht="36.75" customHeight="1">
      <c r="A86" s="151"/>
      <c r="B86" s="260" t="s">
        <v>38</v>
      </c>
      <c r="C86" s="260"/>
      <c r="D86" s="260"/>
      <c r="E86" s="153">
        <f>SUM(E87:E88)</f>
        <v>18500</v>
      </c>
      <c r="F86" s="153">
        <f>SUM(F87:F88)</f>
        <v>0</v>
      </c>
      <c r="G86" s="153">
        <f>SUM(G87:G88)</f>
        <v>0</v>
      </c>
      <c r="H86" s="153">
        <f>SUM(H87:H88)</f>
        <v>18500</v>
      </c>
      <c r="I86" s="153">
        <f>SUM(I87:I88)</f>
        <v>18500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204">
        <v>0</v>
      </c>
    </row>
    <row r="87" spans="1:16" ht="31.5" customHeight="1">
      <c r="A87" s="112">
        <v>23</v>
      </c>
      <c r="B87" s="259" t="s">
        <v>54</v>
      </c>
      <c r="C87" s="259"/>
      <c r="D87" s="259"/>
      <c r="E87" s="223">
        <f>F87+H87</f>
        <v>13000</v>
      </c>
      <c r="F87" s="222">
        <v>0</v>
      </c>
      <c r="G87" s="222"/>
      <c r="H87" s="223">
        <f>I87</f>
        <v>13000</v>
      </c>
      <c r="I87" s="223">
        <v>13000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129">
        <v>0</v>
      </c>
    </row>
    <row r="88" spans="1:16" ht="31.5" customHeight="1">
      <c r="A88" s="112">
        <v>34</v>
      </c>
      <c r="B88" s="259" t="s">
        <v>90</v>
      </c>
      <c r="C88" s="259"/>
      <c r="D88" s="259"/>
      <c r="E88" s="223">
        <f>F88+H88</f>
        <v>5500</v>
      </c>
      <c r="F88" s="222">
        <v>0</v>
      </c>
      <c r="G88" s="222"/>
      <c r="H88" s="223">
        <f>I88</f>
        <v>5500</v>
      </c>
      <c r="I88" s="223">
        <v>5500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129">
        <v>0</v>
      </c>
    </row>
    <row r="89" spans="1:16" ht="36.75" customHeight="1">
      <c r="A89" s="117"/>
      <c r="B89" s="267" t="s">
        <v>8</v>
      </c>
      <c r="C89" s="268"/>
      <c r="D89" s="268"/>
      <c r="E89" s="30">
        <f>E90+E103</f>
        <v>112986</v>
      </c>
      <c r="F89" s="30">
        <f aca="true" t="shared" si="17" ref="F89:P89">F90+F103</f>
        <v>0</v>
      </c>
      <c r="G89" s="30">
        <f t="shared" si="17"/>
        <v>0</v>
      </c>
      <c r="H89" s="30">
        <f t="shared" si="17"/>
        <v>112986</v>
      </c>
      <c r="I89" s="49">
        <f t="shared" si="17"/>
        <v>0</v>
      </c>
      <c r="J89" s="30">
        <f t="shared" si="17"/>
        <v>0</v>
      </c>
      <c r="K89" s="30">
        <f t="shared" si="17"/>
        <v>0</v>
      </c>
      <c r="L89" s="30">
        <f t="shared" si="17"/>
        <v>0</v>
      </c>
      <c r="M89" s="30">
        <f t="shared" si="17"/>
        <v>0</v>
      </c>
      <c r="N89" s="30">
        <f t="shared" si="17"/>
        <v>0</v>
      </c>
      <c r="O89" s="30">
        <f t="shared" si="17"/>
        <v>0</v>
      </c>
      <c r="P89" s="205">
        <f t="shared" si="17"/>
        <v>112986</v>
      </c>
    </row>
    <row r="90" spans="1:16" ht="36.75" customHeight="1">
      <c r="A90" s="151"/>
      <c r="B90" s="260" t="s">
        <v>38</v>
      </c>
      <c r="C90" s="260"/>
      <c r="D90" s="260"/>
      <c r="E90" s="152">
        <f>E91</f>
        <v>112986</v>
      </c>
      <c r="F90" s="152">
        <f aca="true" t="shared" si="18" ref="F90:P90">F91</f>
        <v>0</v>
      </c>
      <c r="G90" s="152">
        <f t="shared" si="18"/>
        <v>0</v>
      </c>
      <c r="H90" s="152">
        <f t="shared" si="18"/>
        <v>112986</v>
      </c>
      <c r="I90" s="155">
        <f t="shared" si="18"/>
        <v>0</v>
      </c>
      <c r="J90" s="152">
        <f t="shared" si="18"/>
        <v>0</v>
      </c>
      <c r="K90" s="152">
        <f t="shared" si="18"/>
        <v>0</v>
      </c>
      <c r="L90" s="152">
        <f t="shared" si="18"/>
        <v>0</v>
      </c>
      <c r="M90" s="152">
        <f t="shared" si="18"/>
        <v>0</v>
      </c>
      <c r="N90" s="152">
        <f t="shared" si="18"/>
        <v>0</v>
      </c>
      <c r="O90" s="152">
        <f t="shared" si="18"/>
        <v>0</v>
      </c>
      <c r="P90" s="206">
        <f t="shared" si="18"/>
        <v>112986</v>
      </c>
    </row>
    <row r="91" spans="1:16" s="40" customFormat="1" ht="56.25" customHeight="1" thickBot="1">
      <c r="A91" s="114">
        <v>29</v>
      </c>
      <c r="B91" s="342" t="s">
        <v>44</v>
      </c>
      <c r="C91" s="342"/>
      <c r="D91" s="342"/>
      <c r="E91" s="39">
        <f>SUM(F91:H91)</f>
        <v>112986</v>
      </c>
      <c r="F91" s="38">
        <v>0</v>
      </c>
      <c r="G91" s="38"/>
      <c r="H91" s="39">
        <v>112986</v>
      </c>
      <c r="I91" s="50"/>
      <c r="J91" s="116">
        <v>0</v>
      </c>
      <c r="K91" s="116">
        <v>0</v>
      </c>
      <c r="L91" s="116">
        <v>0</v>
      </c>
      <c r="M91" s="116">
        <v>0</v>
      </c>
      <c r="N91" s="116">
        <v>0</v>
      </c>
      <c r="O91" s="116">
        <v>0</v>
      </c>
      <c r="P91" s="207">
        <v>112986</v>
      </c>
    </row>
    <row r="92" spans="1:33" ht="48" customHeight="1">
      <c r="A92" s="84"/>
      <c r="B92" s="264" t="s">
        <v>72</v>
      </c>
      <c r="C92" s="321"/>
      <c r="D92" s="322"/>
      <c r="E92" s="139">
        <f aca="true" t="shared" si="19" ref="E92:P92">SUM(E93+E103+E107)</f>
        <v>29000</v>
      </c>
      <c r="F92" s="139">
        <f t="shared" si="19"/>
        <v>0</v>
      </c>
      <c r="G92" s="139">
        <f t="shared" si="19"/>
        <v>0</v>
      </c>
      <c r="H92" s="139">
        <f t="shared" si="19"/>
        <v>29000</v>
      </c>
      <c r="I92" s="140">
        <f t="shared" si="19"/>
        <v>29000</v>
      </c>
      <c r="J92" s="139">
        <f t="shared" si="19"/>
        <v>0</v>
      </c>
      <c r="K92" s="139">
        <f t="shared" si="19"/>
        <v>0</v>
      </c>
      <c r="L92" s="139">
        <f t="shared" si="19"/>
        <v>0</v>
      </c>
      <c r="M92" s="139">
        <f t="shared" si="19"/>
        <v>0</v>
      </c>
      <c r="N92" s="139">
        <f t="shared" si="19"/>
        <v>0</v>
      </c>
      <c r="O92" s="139">
        <f t="shared" si="19"/>
        <v>0</v>
      </c>
      <c r="P92" s="139">
        <f t="shared" si="19"/>
        <v>0</v>
      </c>
      <c r="Q92" s="12"/>
      <c r="R92" s="6"/>
      <c r="S92" s="19"/>
      <c r="T92" s="20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ht="47.25" customHeight="1">
      <c r="A93" s="107"/>
      <c r="B93" s="284" t="s">
        <v>14</v>
      </c>
      <c r="C93" s="324"/>
      <c r="D93" s="325"/>
      <c r="E93" s="108">
        <f>E99</f>
        <v>29000</v>
      </c>
      <c r="F93" s="108">
        <f aca="true" t="shared" si="20" ref="F93:P93">F99</f>
        <v>0</v>
      </c>
      <c r="G93" s="108">
        <f t="shared" si="20"/>
        <v>0</v>
      </c>
      <c r="H93" s="108">
        <f t="shared" si="20"/>
        <v>29000</v>
      </c>
      <c r="I93" s="109">
        <f t="shared" si="20"/>
        <v>29000</v>
      </c>
      <c r="J93" s="108">
        <f t="shared" si="20"/>
        <v>0</v>
      </c>
      <c r="K93" s="108">
        <f t="shared" si="20"/>
        <v>0</v>
      </c>
      <c r="L93" s="108">
        <f t="shared" si="20"/>
        <v>0</v>
      </c>
      <c r="M93" s="108">
        <f t="shared" si="20"/>
        <v>0</v>
      </c>
      <c r="N93" s="108">
        <f t="shared" si="20"/>
        <v>0</v>
      </c>
      <c r="O93" s="108">
        <f t="shared" si="20"/>
        <v>0</v>
      </c>
      <c r="P93" s="108">
        <f t="shared" si="20"/>
        <v>0</v>
      </c>
      <c r="Q93" s="9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30" customHeight="1" hidden="1">
      <c r="A94" s="141"/>
      <c r="B94" s="272" t="s">
        <v>16</v>
      </c>
      <c r="C94" s="273"/>
      <c r="D94" s="274"/>
      <c r="E94" s="142">
        <f>E95+E96</f>
        <v>0</v>
      </c>
      <c r="F94" s="143">
        <f>F95+F96</f>
        <v>0</v>
      </c>
      <c r="G94" s="144">
        <f>G95+G96</f>
        <v>0</v>
      </c>
      <c r="H94" s="144"/>
      <c r="I94" s="145">
        <f>I95</f>
        <v>0</v>
      </c>
      <c r="J94" s="29"/>
      <c r="K94" s="29"/>
      <c r="L94" s="146"/>
      <c r="M94" s="146"/>
      <c r="N94" s="146"/>
      <c r="O94" s="29"/>
      <c r="P94" s="147"/>
      <c r="Q94" s="9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9.5" customHeight="1" hidden="1">
      <c r="A95" s="99"/>
      <c r="B95" s="255"/>
      <c r="C95" s="256"/>
      <c r="D95" s="257"/>
      <c r="E95" s="101"/>
      <c r="F95" s="102"/>
      <c r="G95" s="148"/>
      <c r="H95" s="148"/>
      <c r="I95" s="103"/>
      <c r="J95" s="21"/>
      <c r="K95" s="32"/>
      <c r="L95" s="32"/>
      <c r="M95" s="32"/>
      <c r="N95" s="32"/>
      <c r="O95" s="21"/>
      <c r="P95" s="104"/>
      <c r="Q95" s="9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9.5" customHeight="1" hidden="1">
      <c r="A96" s="99"/>
      <c r="B96" s="255"/>
      <c r="C96" s="256"/>
      <c r="D96" s="257"/>
      <c r="E96" s="94"/>
      <c r="F96" s="95"/>
      <c r="G96" s="149"/>
      <c r="H96" s="149"/>
      <c r="I96" s="96"/>
      <c r="J96" s="24"/>
      <c r="K96" s="24"/>
      <c r="L96" s="97"/>
      <c r="M96" s="97"/>
      <c r="N96" s="97"/>
      <c r="O96" s="24"/>
      <c r="P96" s="98"/>
      <c r="Q96" s="9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9.5" customHeight="1" hidden="1">
      <c r="A97" s="141"/>
      <c r="B97" s="255"/>
      <c r="C97" s="256"/>
      <c r="D97" s="257"/>
      <c r="E97" s="94"/>
      <c r="F97" s="95"/>
      <c r="G97" s="149"/>
      <c r="H97" s="149"/>
      <c r="I97" s="96"/>
      <c r="J97" s="24"/>
      <c r="K97" s="21"/>
      <c r="L97" s="97"/>
      <c r="M97" s="97"/>
      <c r="N97" s="97"/>
      <c r="O97" s="24"/>
      <c r="P97" s="98"/>
      <c r="Q97" s="9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9.5" customHeight="1" hidden="1">
      <c r="A98" s="141"/>
      <c r="B98" s="137"/>
      <c r="C98" s="150"/>
      <c r="D98" s="150"/>
      <c r="E98" s="94"/>
      <c r="F98" s="95"/>
      <c r="G98" s="149"/>
      <c r="H98" s="149"/>
      <c r="I98" s="96"/>
      <c r="J98" s="24"/>
      <c r="K98" s="21"/>
      <c r="L98" s="97"/>
      <c r="M98" s="97"/>
      <c r="N98" s="97"/>
      <c r="O98" s="24"/>
      <c r="P98" s="98"/>
      <c r="Q98" s="9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16" ht="50.25" customHeight="1">
      <c r="A99" s="151"/>
      <c r="B99" s="269" t="s">
        <v>46</v>
      </c>
      <c r="C99" s="270"/>
      <c r="D99" s="271"/>
      <c r="E99" s="156">
        <f>SUM(E100:E101)</f>
        <v>29000</v>
      </c>
      <c r="F99" s="156">
        <f>SUM(F100:F101)</f>
        <v>0</v>
      </c>
      <c r="G99" s="156">
        <f>SUM(G100:G101)</f>
        <v>0</v>
      </c>
      <c r="H99" s="156">
        <f>SUM(H100:H101)</f>
        <v>29000</v>
      </c>
      <c r="I99" s="153">
        <f>SUM(I100:I101)</f>
        <v>29000</v>
      </c>
      <c r="J99" s="154">
        <v>0</v>
      </c>
      <c r="K99" s="154">
        <v>0</v>
      </c>
      <c r="L99" s="154">
        <v>0</v>
      </c>
      <c r="M99" s="154">
        <v>0</v>
      </c>
      <c r="N99" s="154">
        <v>0</v>
      </c>
      <c r="O99" s="154">
        <v>0</v>
      </c>
      <c r="P99" s="204">
        <v>0</v>
      </c>
    </row>
    <row r="100" spans="1:16" s="40" customFormat="1" ht="69" customHeight="1">
      <c r="A100" s="208">
        <v>24</v>
      </c>
      <c r="B100" s="259" t="s">
        <v>47</v>
      </c>
      <c r="C100" s="259"/>
      <c r="D100" s="259"/>
      <c r="E100" s="223">
        <f>F100+H100</f>
        <v>9000</v>
      </c>
      <c r="F100" s="222">
        <v>0</v>
      </c>
      <c r="G100" s="222"/>
      <c r="H100" s="223">
        <f>I100</f>
        <v>9000</v>
      </c>
      <c r="I100" s="223">
        <v>9000</v>
      </c>
      <c r="J100" s="116">
        <v>0</v>
      </c>
      <c r="K100" s="116">
        <v>0</v>
      </c>
      <c r="L100" s="116">
        <v>0</v>
      </c>
      <c r="M100" s="116">
        <v>0</v>
      </c>
      <c r="N100" s="116">
        <v>0</v>
      </c>
      <c r="O100" s="116">
        <v>0</v>
      </c>
      <c r="P100" s="207">
        <v>0</v>
      </c>
    </row>
    <row r="101" spans="1:16" s="40" customFormat="1" ht="96.75" customHeight="1" thickBot="1">
      <c r="A101" s="209">
        <v>25</v>
      </c>
      <c r="B101" s="266" t="s">
        <v>48</v>
      </c>
      <c r="C101" s="266"/>
      <c r="D101" s="266"/>
      <c r="E101" s="224">
        <f>F101+H101</f>
        <v>20000</v>
      </c>
      <c r="F101" s="225">
        <v>0</v>
      </c>
      <c r="G101" s="225"/>
      <c r="H101" s="224">
        <f>I101</f>
        <v>20000</v>
      </c>
      <c r="I101" s="224">
        <v>20000</v>
      </c>
      <c r="J101" s="210">
        <v>0</v>
      </c>
      <c r="K101" s="210">
        <v>0</v>
      </c>
      <c r="L101" s="210">
        <v>0</v>
      </c>
      <c r="M101" s="210">
        <v>0</v>
      </c>
      <c r="N101" s="210">
        <v>0</v>
      </c>
      <c r="O101" s="210">
        <v>0</v>
      </c>
      <c r="P101" s="211">
        <v>0</v>
      </c>
    </row>
    <row r="102" spans="1:33" ht="22.5" customHeight="1">
      <c r="A102" s="62"/>
      <c r="B102" s="157"/>
      <c r="C102" s="158"/>
      <c r="D102" s="159"/>
      <c r="E102" s="160"/>
      <c r="F102" s="158"/>
      <c r="G102" s="160"/>
      <c r="H102" s="160"/>
      <c r="I102" s="161"/>
      <c r="J102" s="158"/>
      <c r="K102" s="162"/>
      <c r="L102" s="158"/>
      <c r="M102" s="158"/>
      <c r="N102" s="158"/>
      <c r="O102" s="158"/>
      <c r="P102" s="158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17.25" customHeight="1">
      <c r="A103" s="55"/>
      <c r="B103" s="54" t="s">
        <v>18</v>
      </c>
      <c r="C103" s="52"/>
      <c r="D103" s="52"/>
      <c r="E103" s="52"/>
      <c r="F103" s="52"/>
      <c r="G103" s="52"/>
      <c r="H103" s="52"/>
      <c r="I103" s="53"/>
      <c r="J103" s="52"/>
      <c r="K103" s="52"/>
      <c r="L103" s="52"/>
      <c r="M103" s="52"/>
      <c r="N103" s="52"/>
      <c r="O103" s="52"/>
      <c r="P103" s="52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5.75" customHeight="1">
      <c r="A104" s="55"/>
      <c r="B104" s="54" t="s">
        <v>42</v>
      </c>
      <c r="C104" s="52"/>
      <c r="D104" s="52"/>
      <c r="E104" s="52"/>
      <c r="F104" s="52"/>
      <c r="G104" s="52"/>
      <c r="H104" s="52"/>
      <c r="I104" s="53"/>
      <c r="J104" s="52"/>
      <c r="K104" s="52"/>
      <c r="L104" s="52"/>
      <c r="M104" s="52"/>
      <c r="N104" s="52"/>
      <c r="O104" s="52"/>
      <c r="P104" s="52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5.75" customHeight="1">
      <c r="A105" s="55"/>
      <c r="B105" s="52" t="s">
        <v>43</v>
      </c>
      <c r="C105" s="52"/>
      <c r="D105" s="52"/>
      <c r="E105" s="52"/>
      <c r="F105" s="52"/>
      <c r="G105" s="52"/>
      <c r="H105" s="52"/>
      <c r="I105" s="53"/>
      <c r="J105" s="52"/>
      <c r="K105" s="52"/>
      <c r="L105" s="52"/>
      <c r="M105" s="52"/>
      <c r="N105" s="52"/>
      <c r="O105" s="52"/>
      <c r="P105" s="52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5.75" customHeight="1">
      <c r="A106" s="55"/>
      <c r="B106" s="52"/>
      <c r="C106" s="52"/>
      <c r="D106" s="52"/>
      <c r="E106" s="52"/>
      <c r="F106" s="52"/>
      <c r="G106" s="52"/>
      <c r="H106" s="52"/>
      <c r="I106" s="53"/>
      <c r="J106" s="52"/>
      <c r="K106" s="52"/>
      <c r="L106" s="52"/>
      <c r="M106" s="52"/>
      <c r="N106" s="52"/>
      <c r="O106" s="52"/>
      <c r="P106" s="52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5.75" customHeight="1">
      <c r="A107" s="55"/>
      <c r="B107" s="52"/>
      <c r="C107" s="52"/>
      <c r="D107" s="52"/>
      <c r="E107" s="52"/>
      <c r="F107" s="52"/>
      <c r="G107" s="52"/>
      <c r="H107" s="52"/>
      <c r="I107" s="53"/>
      <c r="J107" s="52"/>
      <c r="K107" s="52"/>
      <c r="L107" s="52"/>
      <c r="M107" s="52"/>
      <c r="N107" s="52"/>
      <c r="O107" s="52"/>
      <c r="P107" s="52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5.75" customHeight="1">
      <c r="A108" s="55"/>
      <c r="B108" s="52"/>
      <c r="C108" s="52"/>
      <c r="D108" s="52"/>
      <c r="E108" s="52"/>
      <c r="F108" s="52"/>
      <c r="G108" s="52"/>
      <c r="H108" s="52"/>
      <c r="I108" s="53"/>
      <c r="J108" s="52"/>
      <c r="K108" s="52"/>
      <c r="L108" s="52"/>
      <c r="M108" s="52"/>
      <c r="N108" s="52"/>
      <c r="O108" s="52"/>
      <c r="P108" s="52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5.75" customHeight="1">
      <c r="A109" s="55"/>
      <c r="B109" s="52"/>
      <c r="C109" s="52"/>
      <c r="D109" s="52"/>
      <c r="E109" s="52"/>
      <c r="F109" s="52"/>
      <c r="G109" s="52"/>
      <c r="H109" s="52"/>
      <c r="I109" s="53"/>
      <c r="J109" s="52"/>
      <c r="K109" s="52"/>
      <c r="L109" s="52"/>
      <c r="M109" s="52"/>
      <c r="N109" s="52"/>
      <c r="O109" s="52"/>
      <c r="P109" s="52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15">
      <c r="A110" s="55"/>
      <c r="B110" s="52"/>
      <c r="C110" s="52"/>
      <c r="D110" s="52"/>
      <c r="E110" s="52"/>
      <c r="F110" s="52"/>
      <c r="G110" s="52"/>
      <c r="H110" s="52"/>
      <c r="I110" s="53"/>
      <c r="J110" s="52"/>
      <c r="K110" s="52"/>
      <c r="L110" s="52"/>
      <c r="M110" s="52"/>
      <c r="N110" s="52"/>
      <c r="O110" s="52"/>
      <c r="P110" s="52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15">
      <c r="A111" s="55"/>
      <c r="B111" s="52"/>
      <c r="C111" s="52"/>
      <c r="D111" s="52"/>
      <c r="E111" s="52"/>
      <c r="F111" s="52"/>
      <c r="G111" s="52"/>
      <c r="H111" s="52"/>
      <c r="I111" s="53"/>
      <c r="J111" s="52"/>
      <c r="K111" s="52"/>
      <c r="L111" s="52"/>
      <c r="M111" s="52"/>
      <c r="N111" s="52"/>
      <c r="O111" s="52"/>
      <c r="P111" s="52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15">
      <c r="A112" s="55"/>
      <c r="B112" s="52"/>
      <c r="C112" s="52"/>
      <c r="D112" s="52"/>
      <c r="E112" s="52"/>
      <c r="F112" s="52"/>
      <c r="G112" s="52"/>
      <c r="H112" s="52"/>
      <c r="I112" s="53"/>
      <c r="J112" s="52"/>
      <c r="K112" s="52"/>
      <c r="L112" s="52"/>
      <c r="M112" s="52"/>
      <c r="N112" s="52"/>
      <c r="O112" s="52"/>
      <c r="P112" s="52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15">
      <c r="A113" s="55"/>
      <c r="B113" s="52"/>
      <c r="C113" s="52"/>
      <c r="D113" s="52"/>
      <c r="E113" s="52"/>
      <c r="F113" s="52"/>
      <c r="G113" s="52"/>
      <c r="H113" s="52"/>
      <c r="I113" s="53"/>
      <c r="J113" s="52"/>
      <c r="K113" s="52"/>
      <c r="L113" s="52"/>
      <c r="M113" s="52"/>
      <c r="N113" s="52"/>
      <c r="O113" s="52"/>
      <c r="P113" s="52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15">
      <c r="A114" s="55"/>
      <c r="B114" s="52"/>
      <c r="C114" s="52"/>
      <c r="D114" s="52"/>
      <c r="E114" s="52"/>
      <c r="F114" s="52"/>
      <c r="G114" s="52"/>
      <c r="H114" s="52"/>
      <c r="I114" s="53"/>
      <c r="J114" s="52"/>
      <c r="K114" s="52"/>
      <c r="L114" s="52"/>
      <c r="M114" s="52"/>
      <c r="N114" s="52"/>
      <c r="O114" s="52"/>
      <c r="P114" s="52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15">
      <c r="A115" s="55"/>
      <c r="B115" s="52"/>
      <c r="C115" s="52"/>
      <c r="D115" s="52"/>
      <c r="E115" s="52"/>
      <c r="F115" s="52"/>
      <c r="G115" s="52"/>
      <c r="H115" s="52"/>
      <c r="I115" s="53"/>
      <c r="J115" s="52"/>
      <c r="K115" s="52"/>
      <c r="L115" s="52"/>
      <c r="M115" s="52"/>
      <c r="N115" s="52"/>
      <c r="O115" s="52"/>
      <c r="P115" s="52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15">
      <c r="A116" s="55"/>
      <c r="B116" s="52"/>
      <c r="C116" s="52"/>
      <c r="D116" s="52"/>
      <c r="E116" s="52"/>
      <c r="F116" s="52"/>
      <c r="G116" s="52"/>
      <c r="H116" s="52"/>
      <c r="I116" s="53"/>
      <c r="J116" s="52"/>
      <c r="K116" s="52"/>
      <c r="L116" s="52"/>
      <c r="M116" s="52"/>
      <c r="N116" s="52"/>
      <c r="O116" s="52"/>
      <c r="P116" s="52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7:33" ht="15"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2:33" ht="24.75" customHeight="1">
      <c r="B118" s="313"/>
      <c r="C118" s="314"/>
      <c r="D118" s="314"/>
      <c r="E118" s="314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2:33" ht="15.75">
      <c r="B119" s="312"/>
      <c r="C119" s="313"/>
      <c r="D119" s="313"/>
      <c r="E119" s="165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2:33" ht="15.75">
      <c r="B120" s="312"/>
      <c r="C120" s="313"/>
      <c r="D120" s="313"/>
      <c r="E120" s="165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2:33" ht="15.75">
      <c r="B121" s="312"/>
      <c r="C121" s="313"/>
      <c r="D121" s="313"/>
      <c r="E121" s="165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2:33" ht="15.75">
      <c r="B122" s="312"/>
      <c r="C122" s="313"/>
      <c r="D122" s="313"/>
      <c r="E122" s="165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2:33" ht="15.75">
      <c r="B123" s="312"/>
      <c r="C123" s="313"/>
      <c r="D123" s="313"/>
      <c r="E123" s="165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2:33" ht="15.75">
      <c r="B124" s="312"/>
      <c r="C124" s="314"/>
      <c r="D124" s="314"/>
      <c r="E124" s="165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2:33" ht="15.75">
      <c r="B125" s="312"/>
      <c r="C125" s="314"/>
      <c r="D125" s="314"/>
      <c r="E125" s="165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2:33" ht="15.75">
      <c r="B126" s="312"/>
      <c r="C126" s="313"/>
      <c r="D126" s="313"/>
      <c r="E126" s="165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2:33" ht="15.75">
      <c r="B127" s="312"/>
      <c r="C127" s="313"/>
      <c r="D127" s="313"/>
      <c r="E127" s="165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2:33" ht="15.75">
      <c r="B128" s="312"/>
      <c r="C128" s="313"/>
      <c r="D128" s="313"/>
      <c r="E128" s="165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2:33" ht="15.75">
      <c r="B129" s="312"/>
      <c r="C129" s="313"/>
      <c r="D129" s="313"/>
      <c r="E129" s="165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5.75">
      <c r="A130" s="56"/>
      <c r="B130" s="312"/>
      <c r="C130" s="313"/>
      <c r="D130" s="313"/>
      <c r="E130" s="165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5" ht="15.75">
      <c r="A131" s="56"/>
      <c r="B131" s="312"/>
      <c r="C131" s="314"/>
      <c r="D131" s="314"/>
      <c r="E131" s="165"/>
    </row>
    <row r="132" spans="1:16" ht="15.75">
      <c r="A132" s="56"/>
      <c r="B132" s="312"/>
      <c r="C132" s="314"/>
      <c r="D132" s="314"/>
      <c r="E132" s="165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200" spans="1:16" ht="15">
      <c r="A200" s="56"/>
      <c r="N200" s="56" t="s">
        <v>2</v>
      </c>
      <c r="O200" s="7"/>
      <c r="P200" s="7"/>
    </row>
  </sheetData>
  <sheetProtection/>
  <mergeCells count="106">
    <mergeCell ref="A5:A6"/>
    <mergeCell ref="B72:D72"/>
    <mergeCell ref="B71:D71"/>
    <mergeCell ref="B10:D10"/>
    <mergeCell ref="B13:D13"/>
    <mergeCell ref="B84:D84"/>
    <mergeCell ref="B29:D29"/>
    <mergeCell ref="B68:D68"/>
    <mergeCell ref="B17:D17"/>
    <mergeCell ref="B19:D19"/>
    <mergeCell ref="B128:D128"/>
    <mergeCell ref="E5:E6"/>
    <mergeCell ref="F5:F6"/>
    <mergeCell ref="B123:D123"/>
    <mergeCell ref="B91:D91"/>
    <mergeCell ref="B89:D89"/>
    <mergeCell ref="B90:D90"/>
    <mergeCell ref="B42:D42"/>
    <mergeCell ref="B46:D46"/>
    <mergeCell ref="B47:D47"/>
    <mergeCell ref="B131:D131"/>
    <mergeCell ref="B132:D132"/>
    <mergeCell ref="B129:D129"/>
    <mergeCell ref="B130:D130"/>
    <mergeCell ref="B124:D124"/>
    <mergeCell ref="B120:D120"/>
    <mergeCell ref="B125:D125"/>
    <mergeCell ref="B121:D121"/>
    <mergeCell ref="B126:D126"/>
    <mergeCell ref="B127:D127"/>
    <mergeCell ref="S60:U60"/>
    <mergeCell ref="B52:D52"/>
    <mergeCell ref="B54:D54"/>
    <mergeCell ref="B58:D58"/>
    <mergeCell ref="B55:D55"/>
    <mergeCell ref="B56:D56"/>
    <mergeCell ref="B57:D57"/>
    <mergeCell ref="B20:D20"/>
    <mergeCell ref="B122:D122"/>
    <mergeCell ref="B49:D49"/>
    <mergeCell ref="B92:D92"/>
    <mergeCell ref="B85:D85"/>
    <mergeCell ref="B93:D93"/>
    <mergeCell ref="B61:D61"/>
    <mergeCell ref="B65:D65"/>
    <mergeCell ref="B51:D51"/>
    <mergeCell ref="B32:D32"/>
    <mergeCell ref="B15:D15"/>
    <mergeCell ref="H5:H6"/>
    <mergeCell ref="B66:D66"/>
    <mergeCell ref="B119:D119"/>
    <mergeCell ref="B118:E118"/>
    <mergeCell ref="B28:D28"/>
    <mergeCell ref="B60:D60"/>
    <mergeCell ref="B62:D62"/>
    <mergeCell ref="B38:D38"/>
    <mergeCell ref="B64:D64"/>
    <mergeCell ref="B27:D27"/>
    <mergeCell ref="I5:P5"/>
    <mergeCell ref="B7:D7"/>
    <mergeCell ref="B9:D9"/>
    <mergeCell ref="B53:D53"/>
    <mergeCell ref="B50:D50"/>
    <mergeCell ref="B36:D36"/>
    <mergeCell ref="B26:D26"/>
    <mergeCell ref="B24:D24"/>
    <mergeCell ref="B35:D35"/>
    <mergeCell ref="B25:D25"/>
    <mergeCell ref="B21:D21"/>
    <mergeCell ref="B22:D22"/>
    <mergeCell ref="B23:D23"/>
    <mergeCell ref="B95:D95"/>
    <mergeCell ref="B63:D63"/>
    <mergeCell ref="B39:D39"/>
    <mergeCell ref="B43:D43"/>
    <mergeCell ref="B44:D44"/>
    <mergeCell ref="B97:D97"/>
    <mergeCell ref="B69:D69"/>
    <mergeCell ref="B70:D70"/>
    <mergeCell ref="B40:D40"/>
    <mergeCell ref="B41:D41"/>
    <mergeCell ref="B30:D30"/>
    <mergeCell ref="B31:D31"/>
    <mergeCell ref="B37:D37"/>
    <mergeCell ref="B33:D33"/>
    <mergeCell ref="B34:D34"/>
    <mergeCell ref="B87:D87"/>
    <mergeCell ref="B48:D48"/>
    <mergeCell ref="B45:D45"/>
    <mergeCell ref="B67:D67"/>
    <mergeCell ref="B101:D101"/>
    <mergeCell ref="B83:D83"/>
    <mergeCell ref="B99:D99"/>
    <mergeCell ref="B79:D79"/>
    <mergeCell ref="B80:D80"/>
    <mergeCell ref="B94:D94"/>
    <mergeCell ref="B96:D96"/>
    <mergeCell ref="B78:D78"/>
    <mergeCell ref="B100:D100"/>
    <mergeCell ref="B74:D74"/>
    <mergeCell ref="B75:D75"/>
    <mergeCell ref="B86:D86"/>
    <mergeCell ref="B88:D88"/>
    <mergeCell ref="B81:D81"/>
    <mergeCell ref="B76:D76"/>
    <mergeCell ref="B77:D77"/>
  </mergeCells>
  <printOptions/>
  <pageMargins left="0.18" right="0.16" top="0.5" bottom="0.17" header="0.5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49">
      <selection activeCell="B80" sqref="B80"/>
    </sheetView>
  </sheetViews>
  <sheetFormatPr defaultColWidth="9.140625" defaultRowHeight="12.75"/>
  <cols>
    <col min="1" max="1" width="3.8515625" style="200" customWidth="1"/>
    <col min="2" max="2" width="26.28125" style="164" customWidth="1"/>
    <col min="3" max="3" width="9.140625" style="164" customWidth="1"/>
    <col min="4" max="4" width="14.421875" style="164" customWidth="1"/>
    <col min="5" max="5" width="11.57421875" style="164" customWidth="1"/>
    <col min="6" max="6" width="9.57421875" style="164" customWidth="1"/>
    <col min="7" max="7" width="8.8515625" style="164" hidden="1" customWidth="1"/>
    <col min="8" max="8" width="11.57421875" style="164" customWidth="1"/>
    <col min="9" max="9" width="13.421875" style="164" customWidth="1"/>
    <col min="10" max="16384" width="9.140625" style="7" customWidth="1"/>
  </cols>
  <sheetData>
    <row r="1" spans="1:10" ht="7.5" customHeight="1">
      <c r="A1" s="167"/>
      <c r="B1" s="53"/>
      <c r="C1" s="213"/>
      <c r="D1" s="213"/>
      <c r="E1" s="213"/>
      <c r="F1" s="53"/>
      <c r="G1" s="53"/>
      <c r="H1" s="53"/>
      <c r="I1" s="53"/>
      <c r="J1" s="22"/>
    </row>
    <row r="2" spans="1:10" ht="23.25" customHeight="1">
      <c r="A2" s="168" t="s">
        <v>32</v>
      </c>
      <c r="B2" s="53"/>
      <c r="C2" s="213"/>
      <c r="D2" s="218" t="s">
        <v>12</v>
      </c>
      <c r="E2" s="213"/>
      <c r="F2" s="53"/>
      <c r="G2" s="169"/>
      <c r="H2" s="169"/>
      <c r="I2" s="53"/>
      <c r="J2" s="22"/>
    </row>
    <row r="3" spans="1:10" ht="20.25" customHeight="1">
      <c r="A3" s="170" t="s">
        <v>33</v>
      </c>
      <c r="B3" s="53"/>
      <c r="C3" s="219" t="s">
        <v>31</v>
      </c>
      <c r="D3" s="220"/>
      <c r="E3" s="213"/>
      <c r="F3" s="169"/>
      <c r="G3" s="169"/>
      <c r="H3" s="169"/>
      <c r="I3" s="53"/>
      <c r="J3" s="22"/>
    </row>
    <row r="4" spans="1:10" ht="36" customHeight="1">
      <c r="A4" s="171"/>
      <c r="B4" s="53"/>
      <c r="C4" s="213"/>
      <c r="D4" s="219" t="s">
        <v>49</v>
      </c>
      <c r="E4" s="213"/>
      <c r="F4" s="245"/>
      <c r="G4" s="245"/>
      <c r="H4" s="247" t="s">
        <v>89</v>
      </c>
      <c r="I4" s="246"/>
      <c r="J4" s="22"/>
    </row>
    <row r="5" spans="1:10" ht="49.5" customHeight="1">
      <c r="A5" s="172" t="s">
        <v>27</v>
      </c>
      <c r="B5" s="173"/>
      <c r="C5" s="173"/>
      <c r="D5" s="173"/>
      <c r="E5" s="174" t="s">
        <v>6</v>
      </c>
      <c r="F5" s="175" t="s">
        <v>50</v>
      </c>
      <c r="G5" s="166"/>
      <c r="H5" s="175" t="s">
        <v>51</v>
      </c>
      <c r="I5" s="176" t="s">
        <v>34</v>
      </c>
      <c r="J5" s="22"/>
    </row>
    <row r="6" spans="1:10" ht="14.25" customHeight="1">
      <c r="A6" s="177">
        <v>1</v>
      </c>
      <c r="B6" s="351">
        <v>2</v>
      </c>
      <c r="C6" s="351"/>
      <c r="D6" s="351"/>
      <c r="E6" s="178">
        <v>3</v>
      </c>
      <c r="F6" s="178">
        <v>4</v>
      </c>
      <c r="G6" s="178">
        <v>5</v>
      </c>
      <c r="H6" s="178">
        <v>5</v>
      </c>
      <c r="I6" s="178">
        <v>6</v>
      </c>
      <c r="J6" s="22"/>
    </row>
    <row r="7" spans="1:10" ht="19.5" customHeight="1">
      <c r="A7" s="372" t="s">
        <v>52</v>
      </c>
      <c r="B7" s="373"/>
      <c r="C7" s="373"/>
      <c r="D7" s="373"/>
      <c r="E7" s="373"/>
      <c r="F7" s="373"/>
      <c r="G7" s="373"/>
      <c r="H7" s="373"/>
      <c r="I7" s="374"/>
      <c r="J7" s="22"/>
    </row>
    <row r="8" spans="1:10" ht="21" customHeight="1">
      <c r="A8" s="179"/>
      <c r="B8" s="367" t="s">
        <v>35</v>
      </c>
      <c r="C8" s="365"/>
      <c r="D8" s="365"/>
      <c r="E8" s="180">
        <f>E9+E65+E85</f>
        <v>259900</v>
      </c>
      <c r="F8" s="180">
        <f>F9+F65+F85</f>
        <v>0</v>
      </c>
      <c r="G8" s="180" t="e">
        <f>G9+G65+G85</f>
        <v>#REF!</v>
      </c>
      <c r="H8" s="180">
        <f>H9+H65+H85</f>
        <v>259900</v>
      </c>
      <c r="I8" s="180">
        <f>I9+I65+I85</f>
        <v>259900</v>
      </c>
      <c r="J8" s="22"/>
    </row>
    <row r="9" spans="1:10" ht="37.5" customHeight="1">
      <c r="A9" s="181"/>
      <c r="B9" s="368" t="s">
        <v>74</v>
      </c>
      <c r="C9" s="369"/>
      <c r="D9" s="369"/>
      <c r="E9" s="182">
        <f>E20+E32+E34+E43+E49</f>
        <v>207400</v>
      </c>
      <c r="F9" s="182">
        <f>F20+F32+F34+F43+F49</f>
        <v>0</v>
      </c>
      <c r="G9" s="182" t="e">
        <f>G20+G32+G34+G43+G49</f>
        <v>#REF!</v>
      </c>
      <c r="H9" s="182">
        <f>H20+H32+H34+H43+H49</f>
        <v>207400</v>
      </c>
      <c r="I9" s="182">
        <f>I20+I32+I34+I43+I49</f>
        <v>207400</v>
      </c>
      <c r="J9" s="22"/>
    </row>
    <row r="10" spans="1:10" ht="15" customHeight="1" hidden="1">
      <c r="A10" s="183"/>
      <c r="B10" s="184"/>
      <c r="C10" s="185"/>
      <c r="D10" s="185" t="s">
        <v>14</v>
      </c>
      <c r="E10" s="186">
        <f>E11</f>
        <v>0</v>
      </c>
      <c r="F10" s="186">
        <f aca="true" t="shared" si="0" ref="F10:G13">E10</f>
        <v>0</v>
      </c>
      <c r="G10" s="186">
        <f t="shared" si="0"/>
        <v>0</v>
      </c>
      <c r="H10" s="186"/>
      <c r="I10" s="186">
        <f>I11</f>
        <v>0</v>
      </c>
      <c r="J10" s="22"/>
    </row>
    <row r="11" spans="1:10" ht="15" customHeight="1" hidden="1">
      <c r="A11" s="183"/>
      <c r="B11" s="187" t="s">
        <v>7</v>
      </c>
      <c r="C11" s="35"/>
      <c r="D11" s="35"/>
      <c r="E11" s="35">
        <f>E12+E13</f>
        <v>0</v>
      </c>
      <c r="F11" s="35">
        <f t="shared" si="0"/>
        <v>0</v>
      </c>
      <c r="G11" s="35">
        <f t="shared" si="0"/>
        <v>0</v>
      </c>
      <c r="H11" s="35"/>
      <c r="I11" s="35">
        <f>I12+I13</f>
        <v>0</v>
      </c>
      <c r="J11" s="22"/>
    </row>
    <row r="12" spans="1:10" ht="15" customHeight="1" hidden="1">
      <c r="A12" s="183">
        <v>1</v>
      </c>
      <c r="B12" s="347"/>
      <c r="C12" s="348"/>
      <c r="D12" s="348"/>
      <c r="E12" s="188"/>
      <c r="F12" s="188">
        <f t="shared" si="0"/>
        <v>0</v>
      </c>
      <c r="G12" s="188">
        <f t="shared" si="0"/>
        <v>0</v>
      </c>
      <c r="H12" s="188"/>
      <c r="I12" s="188"/>
      <c r="J12" s="22"/>
    </row>
    <row r="13" spans="1:10" ht="15" customHeight="1" hidden="1">
      <c r="A13" s="183">
        <v>2</v>
      </c>
      <c r="B13" s="188"/>
      <c r="C13" s="189"/>
      <c r="D13" s="189"/>
      <c r="E13" s="188"/>
      <c r="F13" s="188">
        <f t="shared" si="0"/>
        <v>0</v>
      </c>
      <c r="G13" s="188">
        <f t="shared" si="0"/>
        <v>0</v>
      </c>
      <c r="H13" s="188"/>
      <c r="I13" s="188"/>
      <c r="J13" s="22"/>
    </row>
    <row r="14" spans="1:10" ht="15" customHeight="1" hidden="1">
      <c r="A14" s="183"/>
      <c r="B14" s="370" t="s">
        <v>13</v>
      </c>
      <c r="C14" s="371"/>
      <c r="D14" s="371"/>
      <c r="E14" s="186">
        <f>E15</f>
        <v>0</v>
      </c>
      <c r="F14" s="186">
        <f>F15</f>
        <v>0</v>
      </c>
      <c r="G14" s="186">
        <f>G15</f>
        <v>0</v>
      </c>
      <c r="H14" s="186"/>
      <c r="I14" s="186"/>
      <c r="J14" s="22"/>
    </row>
    <row r="15" spans="1:10" ht="15" customHeight="1" hidden="1">
      <c r="A15" s="183">
        <v>3</v>
      </c>
      <c r="B15" s="183"/>
      <c r="C15" s="187"/>
      <c r="D15" s="187"/>
      <c r="E15" s="35"/>
      <c r="F15" s="35">
        <v>0</v>
      </c>
      <c r="G15" s="35">
        <v>0</v>
      </c>
      <c r="H15" s="35"/>
      <c r="I15" s="35"/>
      <c r="J15" s="22"/>
    </row>
    <row r="16" spans="1:10" ht="15" customHeight="1" hidden="1">
      <c r="A16" s="183"/>
      <c r="B16" s="361" t="s">
        <v>8</v>
      </c>
      <c r="C16" s="362"/>
      <c r="D16" s="362"/>
      <c r="E16" s="186">
        <f>E17</f>
        <v>0</v>
      </c>
      <c r="F16" s="186">
        <f aca="true" t="shared" si="1" ref="F16:G19">E16</f>
        <v>0</v>
      </c>
      <c r="G16" s="186">
        <f t="shared" si="1"/>
        <v>0</v>
      </c>
      <c r="H16" s="186"/>
      <c r="I16" s="186">
        <f>I17</f>
        <v>0</v>
      </c>
      <c r="J16" s="22"/>
    </row>
    <row r="17" spans="1:10" ht="15" customHeight="1" hidden="1">
      <c r="A17" s="183"/>
      <c r="B17" s="187" t="s">
        <v>9</v>
      </c>
      <c r="C17" s="35"/>
      <c r="D17" s="35"/>
      <c r="E17" s="35">
        <f>E18+E19</f>
        <v>0</v>
      </c>
      <c r="F17" s="35">
        <f t="shared" si="1"/>
        <v>0</v>
      </c>
      <c r="G17" s="35">
        <f t="shared" si="1"/>
        <v>0</v>
      </c>
      <c r="H17" s="35"/>
      <c r="I17" s="35"/>
      <c r="J17" s="22"/>
    </row>
    <row r="18" spans="1:10" ht="15" customHeight="1" hidden="1">
      <c r="A18" s="183">
        <v>4</v>
      </c>
      <c r="B18" s="347"/>
      <c r="C18" s="348"/>
      <c r="D18" s="348"/>
      <c r="E18" s="188"/>
      <c r="F18" s="188">
        <f t="shared" si="1"/>
        <v>0</v>
      </c>
      <c r="G18" s="188">
        <f t="shared" si="1"/>
        <v>0</v>
      </c>
      <c r="H18" s="188"/>
      <c r="I18" s="188"/>
      <c r="J18" s="22"/>
    </row>
    <row r="19" spans="1:10" ht="15" customHeight="1" hidden="1">
      <c r="A19" s="183">
        <v>5</v>
      </c>
      <c r="B19" s="347"/>
      <c r="C19" s="348"/>
      <c r="D19" s="348"/>
      <c r="E19" s="188"/>
      <c r="F19" s="188">
        <f t="shared" si="1"/>
        <v>0</v>
      </c>
      <c r="G19" s="188">
        <f t="shared" si="1"/>
        <v>0</v>
      </c>
      <c r="H19" s="188"/>
      <c r="I19" s="188"/>
      <c r="J19" s="22"/>
    </row>
    <row r="20" spans="1:10" ht="21.75" customHeight="1">
      <c r="A20" s="190"/>
      <c r="B20" s="361" t="s">
        <v>17</v>
      </c>
      <c r="C20" s="362"/>
      <c r="D20" s="362"/>
      <c r="E20" s="45">
        <f>SUM(E21:E31)</f>
        <v>71700</v>
      </c>
      <c r="F20" s="45">
        <f>SUM(F21:F31)</f>
        <v>0</v>
      </c>
      <c r="G20" s="45">
        <f>SUM(G21:G31)</f>
        <v>26000</v>
      </c>
      <c r="H20" s="45">
        <f>SUM(H21:H31)</f>
        <v>71700</v>
      </c>
      <c r="I20" s="45">
        <f>SUM(I21:I31)</f>
        <v>71700</v>
      </c>
      <c r="J20" s="22"/>
    </row>
    <row r="21" spans="1:10" s="34" customFormat="1" ht="35.25" customHeight="1">
      <c r="A21" s="166">
        <v>1</v>
      </c>
      <c r="B21" s="375" t="s">
        <v>69</v>
      </c>
      <c r="C21" s="373"/>
      <c r="D21" s="374"/>
      <c r="E21" s="44">
        <v>15000</v>
      </c>
      <c r="F21" s="35">
        <v>0</v>
      </c>
      <c r="G21" s="35">
        <v>6500</v>
      </c>
      <c r="H21" s="36">
        <v>15000</v>
      </c>
      <c r="I21" s="44">
        <v>15000</v>
      </c>
      <c r="J21" s="33"/>
    </row>
    <row r="22" spans="1:10" s="40" customFormat="1" ht="35.25" customHeight="1">
      <c r="A22" s="240">
        <v>2</v>
      </c>
      <c r="B22" s="342" t="s">
        <v>61</v>
      </c>
      <c r="C22" s="363"/>
      <c r="D22" s="363"/>
      <c r="E22" s="115">
        <v>8700</v>
      </c>
      <c r="F22" s="38">
        <v>0</v>
      </c>
      <c r="G22" s="38">
        <v>6500</v>
      </c>
      <c r="H22" s="39">
        <v>8700</v>
      </c>
      <c r="I22" s="115">
        <v>8700</v>
      </c>
      <c r="J22" s="241"/>
    </row>
    <row r="23" spans="1:10" s="34" customFormat="1" ht="35.25" customHeight="1">
      <c r="A23" s="166">
        <v>3</v>
      </c>
      <c r="B23" s="352" t="s">
        <v>64</v>
      </c>
      <c r="C23" s="365"/>
      <c r="D23" s="365"/>
      <c r="E23" s="44">
        <v>15000</v>
      </c>
      <c r="F23" s="35">
        <v>0</v>
      </c>
      <c r="G23" s="35">
        <v>6500</v>
      </c>
      <c r="H23" s="36">
        <v>15000</v>
      </c>
      <c r="I23" s="44">
        <v>15000</v>
      </c>
      <c r="J23" s="33"/>
    </row>
    <row r="24" spans="1:10" s="34" customFormat="1" ht="35.25" customHeight="1">
      <c r="A24" s="166">
        <v>4</v>
      </c>
      <c r="B24" s="352" t="s">
        <v>70</v>
      </c>
      <c r="C24" s="365"/>
      <c r="D24" s="365"/>
      <c r="E24" s="44">
        <v>5000</v>
      </c>
      <c r="F24" s="35">
        <v>0</v>
      </c>
      <c r="G24" s="35">
        <v>6500</v>
      </c>
      <c r="H24" s="36">
        <v>5000</v>
      </c>
      <c r="I24" s="44">
        <v>5000</v>
      </c>
      <c r="J24" s="33"/>
    </row>
    <row r="25" spans="1:10" s="34" customFormat="1" ht="34.5" customHeight="1">
      <c r="A25" s="166">
        <v>5</v>
      </c>
      <c r="B25" s="352" t="s">
        <v>59</v>
      </c>
      <c r="C25" s="364"/>
      <c r="D25" s="364"/>
      <c r="E25" s="44">
        <v>18500</v>
      </c>
      <c r="F25" s="35">
        <v>0</v>
      </c>
      <c r="G25" s="35"/>
      <c r="H25" s="44">
        <v>18500</v>
      </c>
      <c r="I25" s="44">
        <v>18500</v>
      </c>
      <c r="J25" s="33"/>
    </row>
    <row r="26" spans="1:10" s="8" customFormat="1" ht="30" customHeight="1" hidden="1">
      <c r="A26" s="166"/>
      <c r="B26" s="347"/>
      <c r="C26" s="347"/>
      <c r="D26" s="347"/>
      <c r="E26" s="188"/>
      <c r="F26" s="35"/>
      <c r="G26" s="35"/>
      <c r="H26" s="35"/>
      <c r="I26" s="188"/>
      <c r="J26" s="22"/>
    </row>
    <row r="27" spans="1:10" s="8" customFormat="1" ht="16.5" customHeight="1" hidden="1">
      <c r="A27" s="191"/>
      <c r="B27" s="190" t="s">
        <v>15</v>
      </c>
      <c r="C27" s="185"/>
      <c r="D27" s="185"/>
      <c r="E27" s="45">
        <f>E28</f>
        <v>0</v>
      </c>
      <c r="F27" s="186">
        <f>F28</f>
        <v>0</v>
      </c>
      <c r="G27" s="186">
        <f>G28</f>
        <v>0</v>
      </c>
      <c r="H27" s="45">
        <f>H28</f>
        <v>0</v>
      </c>
      <c r="I27" s="45">
        <f>I28</f>
        <v>0</v>
      </c>
      <c r="J27" s="22"/>
    </row>
    <row r="28" spans="1:10" s="8" customFormat="1" ht="19.5" customHeight="1" hidden="1">
      <c r="A28" s="166">
        <v>2</v>
      </c>
      <c r="B28" s="347" t="s">
        <v>21</v>
      </c>
      <c r="C28" s="348"/>
      <c r="D28" s="348"/>
      <c r="E28" s="44"/>
      <c r="F28" s="35"/>
      <c r="G28" s="35">
        <v>0</v>
      </c>
      <c r="H28" s="36"/>
      <c r="I28" s="44"/>
      <c r="J28" s="22"/>
    </row>
    <row r="29" spans="1:10" s="8" customFormat="1" ht="15.75" hidden="1">
      <c r="A29" s="191"/>
      <c r="B29" s="361" t="s">
        <v>20</v>
      </c>
      <c r="C29" s="364"/>
      <c r="D29" s="364"/>
      <c r="E29" s="186">
        <f>E30</f>
        <v>0</v>
      </c>
      <c r="F29" s="186">
        <f>F30</f>
        <v>0</v>
      </c>
      <c r="G29" s="186">
        <f>G30</f>
        <v>0</v>
      </c>
      <c r="H29" s="186">
        <f>H30</f>
        <v>0</v>
      </c>
      <c r="I29" s="186">
        <f>I30</f>
        <v>0</v>
      </c>
      <c r="J29" s="22"/>
    </row>
    <row r="30" spans="1:10" s="8" customFormat="1" ht="15.75" hidden="1">
      <c r="A30" s="166"/>
      <c r="B30" s="347"/>
      <c r="C30" s="364"/>
      <c r="D30" s="364"/>
      <c r="E30" s="188"/>
      <c r="F30" s="35"/>
      <c r="G30" s="35"/>
      <c r="H30" s="35"/>
      <c r="I30" s="188"/>
      <c r="J30" s="22"/>
    </row>
    <row r="31" spans="1:10" s="244" customFormat="1" ht="32.25" customHeight="1">
      <c r="A31" s="242">
        <v>32</v>
      </c>
      <c r="B31" s="377" t="s">
        <v>88</v>
      </c>
      <c r="C31" s="378"/>
      <c r="D31" s="379"/>
      <c r="E31" s="230">
        <v>9500</v>
      </c>
      <c r="F31" s="227">
        <v>0</v>
      </c>
      <c r="G31" s="227"/>
      <c r="H31" s="226">
        <v>9500</v>
      </c>
      <c r="I31" s="230">
        <v>9500</v>
      </c>
      <c r="J31" s="243"/>
    </row>
    <row r="32" spans="1:10" ht="21.75" customHeight="1">
      <c r="A32" s="190"/>
      <c r="B32" s="361" t="s">
        <v>41</v>
      </c>
      <c r="C32" s="362"/>
      <c r="D32" s="362"/>
      <c r="E32" s="45">
        <f>SUM(E33)</f>
        <v>0</v>
      </c>
      <c r="F32" s="45">
        <f>SUM(F33)</f>
        <v>0</v>
      </c>
      <c r="G32" s="45">
        <f>SUM(G33)</f>
        <v>6500</v>
      </c>
      <c r="H32" s="45">
        <f>SUM(H33)</f>
        <v>0</v>
      </c>
      <c r="I32" s="45">
        <f>SUM(I33)</f>
        <v>0</v>
      </c>
      <c r="J32" s="22"/>
    </row>
    <row r="33" spans="1:10" s="34" customFormat="1" ht="35.25" customHeight="1">
      <c r="A33" s="238">
        <v>6</v>
      </c>
      <c r="B33" s="281" t="s">
        <v>63</v>
      </c>
      <c r="C33" s="282"/>
      <c r="D33" s="283"/>
      <c r="E33" s="221">
        <v>0</v>
      </c>
      <c r="F33" s="222">
        <v>0</v>
      </c>
      <c r="G33" s="222">
        <v>6500</v>
      </c>
      <c r="H33" s="223">
        <v>0</v>
      </c>
      <c r="I33" s="221">
        <v>0</v>
      </c>
      <c r="J33" s="33"/>
    </row>
    <row r="34" spans="1:10" s="8" customFormat="1" ht="69.75" customHeight="1">
      <c r="A34" s="191"/>
      <c r="B34" s="361" t="s">
        <v>13</v>
      </c>
      <c r="C34" s="364"/>
      <c r="D34" s="364"/>
      <c r="E34" s="45">
        <f>SUM(E35:E42)</f>
        <v>70200</v>
      </c>
      <c r="F34" s="45">
        <f>SUM(F35:F42)</f>
        <v>0</v>
      </c>
      <c r="G34" s="45">
        <f>SUM(G35:G42)</f>
        <v>5000</v>
      </c>
      <c r="H34" s="45">
        <f>SUM(H35:H42)</f>
        <v>70200</v>
      </c>
      <c r="I34" s="45">
        <f>SUM(I35:I42)</f>
        <v>70200</v>
      </c>
      <c r="J34" s="22"/>
    </row>
    <row r="35" spans="1:10" s="34" customFormat="1" ht="24" customHeight="1">
      <c r="A35" s="166">
        <v>7</v>
      </c>
      <c r="B35" s="347" t="s">
        <v>53</v>
      </c>
      <c r="C35" s="348"/>
      <c r="D35" s="366"/>
      <c r="E35" s="44">
        <v>20000</v>
      </c>
      <c r="F35" s="188">
        <v>0</v>
      </c>
      <c r="G35" s="188">
        <v>5000</v>
      </c>
      <c r="H35" s="44">
        <v>20000</v>
      </c>
      <c r="I35" s="44">
        <v>20000</v>
      </c>
      <c r="J35" s="33"/>
    </row>
    <row r="36" spans="1:10" s="34" customFormat="1" ht="24" customHeight="1">
      <c r="A36" s="166">
        <v>8</v>
      </c>
      <c r="B36" s="375" t="s">
        <v>58</v>
      </c>
      <c r="C36" s="373"/>
      <c r="D36" s="374"/>
      <c r="E36" s="36">
        <v>5000</v>
      </c>
      <c r="F36" s="36">
        <v>0</v>
      </c>
      <c r="G36" s="36"/>
      <c r="H36" s="36">
        <v>5000</v>
      </c>
      <c r="I36" s="36">
        <v>5000</v>
      </c>
      <c r="J36" s="33"/>
    </row>
    <row r="37" spans="1:10" s="34" customFormat="1" ht="24" customHeight="1">
      <c r="A37" s="166">
        <v>9</v>
      </c>
      <c r="B37" s="347" t="s">
        <v>40</v>
      </c>
      <c r="C37" s="347"/>
      <c r="D37" s="347"/>
      <c r="E37" s="44">
        <v>9000</v>
      </c>
      <c r="F37" s="35">
        <v>0</v>
      </c>
      <c r="G37" s="35"/>
      <c r="H37" s="44">
        <v>9000</v>
      </c>
      <c r="I37" s="44">
        <v>9000</v>
      </c>
      <c r="J37" s="33"/>
    </row>
    <row r="38" spans="1:10" s="34" customFormat="1" ht="24" customHeight="1">
      <c r="A38" s="166">
        <v>10</v>
      </c>
      <c r="B38" s="352" t="s">
        <v>65</v>
      </c>
      <c r="C38" s="364"/>
      <c r="D38" s="364"/>
      <c r="E38" s="44">
        <v>8200</v>
      </c>
      <c r="F38" s="35">
        <v>0</v>
      </c>
      <c r="G38" s="35"/>
      <c r="H38" s="44">
        <v>8200</v>
      </c>
      <c r="I38" s="44">
        <v>8200</v>
      </c>
      <c r="J38" s="33"/>
    </row>
    <row r="39" spans="1:10" s="34" customFormat="1" ht="33" customHeight="1">
      <c r="A39" s="238">
        <v>11</v>
      </c>
      <c r="B39" s="259" t="s">
        <v>66</v>
      </c>
      <c r="C39" s="263"/>
      <c r="D39" s="263"/>
      <c r="E39" s="221">
        <v>0</v>
      </c>
      <c r="F39" s="222">
        <v>0</v>
      </c>
      <c r="G39" s="222"/>
      <c r="H39" s="221">
        <v>0</v>
      </c>
      <c r="I39" s="221">
        <v>0</v>
      </c>
      <c r="J39" s="33"/>
    </row>
    <row r="40" spans="1:10" s="34" customFormat="1" ht="24" customHeight="1">
      <c r="A40" s="166">
        <v>12</v>
      </c>
      <c r="B40" s="352" t="s">
        <v>67</v>
      </c>
      <c r="C40" s="364"/>
      <c r="D40" s="364"/>
      <c r="E40" s="44">
        <v>11000</v>
      </c>
      <c r="F40" s="35">
        <v>0</v>
      </c>
      <c r="G40" s="35"/>
      <c r="H40" s="44">
        <v>11000</v>
      </c>
      <c r="I40" s="44">
        <v>11000</v>
      </c>
      <c r="J40" s="33"/>
    </row>
    <row r="41" spans="1:10" s="34" customFormat="1" ht="24" customHeight="1">
      <c r="A41" s="166">
        <v>13</v>
      </c>
      <c r="B41" s="352" t="s">
        <v>39</v>
      </c>
      <c r="C41" s="364"/>
      <c r="D41" s="364"/>
      <c r="E41" s="44">
        <v>9000</v>
      </c>
      <c r="F41" s="35">
        <v>0</v>
      </c>
      <c r="G41" s="35"/>
      <c r="H41" s="44">
        <v>9000</v>
      </c>
      <c r="I41" s="44">
        <v>9000</v>
      </c>
      <c r="J41" s="33"/>
    </row>
    <row r="42" spans="1:10" s="34" customFormat="1" ht="24" customHeight="1">
      <c r="A42" s="166">
        <v>14</v>
      </c>
      <c r="B42" s="352" t="s">
        <v>71</v>
      </c>
      <c r="C42" s="364"/>
      <c r="D42" s="364"/>
      <c r="E42" s="44">
        <v>8000</v>
      </c>
      <c r="F42" s="35">
        <v>0</v>
      </c>
      <c r="G42" s="35"/>
      <c r="H42" s="44">
        <v>8000</v>
      </c>
      <c r="I42" s="44">
        <v>8000</v>
      </c>
      <c r="J42" s="33"/>
    </row>
    <row r="43" spans="1:10" s="8" customFormat="1" ht="37.5" customHeight="1">
      <c r="A43" s="191"/>
      <c r="B43" s="361" t="s">
        <v>8</v>
      </c>
      <c r="C43" s="364"/>
      <c r="D43" s="364"/>
      <c r="E43" s="45">
        <f>SUM(E44:E48)</f>
        <v>45500</v>
      </c>
      <c r="F43" s="45">
        <f>SUM(F44:F48)</f>
        <v>0</v>
      </c>
      <c r="G43" s="45">
        <f>SUM(G44:G48)</f>
        <v>0</v>
      </c>
      <c r="H43" s="45">
        <f>SUM(H44:H48)</f>
        <v>45500</v>
      </c>
      <c r="I43" s="45">
        <f>SUM(I44:I48)</f>
        <v>45500</v>
      </c>
      <c r="J43" s="22"/>
    </row>
    <row r="44" spans="1:10" s="8" customFormat="1" ht="47.25" customHeight="1">
      <c r="A44" s="250">
        <v>15</v>
      </c>
      <c r="B44" s="332" t="s">
        <v>55</v>
      </c>
      <c r="C44" s="333"/>
      <c r="D44" s="333"/>
      <c r="E44" s="26">
        <v>7000</v>
      </c>
      <c r="F44" s="24">
        <v>0</v>
      </c>
      <c r="G44" s="24"/>
      <c r="H44" s="26">
        <v>7000</v>
      </c>
      <c r="I44" s="26">
        <v>7000</v>
      </c>
      <c r="J44" s="251"/>
    </row>
    <row r="45" spans="1:10" s="34" customFormat="1" ht="47.25" customHeight="1">
      <c r="A45" s="166">
        <v>16</v>
      </c>
      <c r="B45" s="352" t="s">
        <v>60</v>
      </c>
      <c r="C45" s="364"/>
      <c r="D45" s="364"/>
      <c r="E45" s="44">
        <v>3500</v>
      </c>
      <c r="F45" s="35">
        <v>0</v>
      </c>
      <c r="G45" s="35"/>
      <c r="H45" s="44">
        <v>3500</v>
      </c>
      <c r="I45" s="44">
        <v>3500</v>
      </c>
      <c r="J45" s="33"/>
    </row>
    <row r="46" spans="1:10" s="34" customFormat="1" ht="47.25" customHeight="1">
      <c r="A46" s="166">
        <v>17</v>
      </c>
      <c r="B46" s="352" t="s">
        <v>62</v>
      </c>
      <c r="C46" s="364"/>
      <c r="D46" s="364"/>
      <c r="E46" s="44">
        <v>7000</v>
      </c>
      <c r="F46" s="35">
        <v>0</v>
      </c>
      <c r="G46" s="35"/>
      <c r="H46" s="44">
        <v>7000</v>
      </c>
      <c r="I46" s="44">
        <v>7000</v>
      </c>
      <c r="J46" s="33"/>
    </row>
    <row r="47" spans="1:10" s="239" customFormat="1" ht="47.25" customHeight="1">
      <c r="A47" s="238">
        <v>18</v>
      </c>
      <c r="B47" s="259" t="s">
        <v>68</v>
      </c>
      <c r="C47" s="263"/>
      <c r="D47" s="263"/>
      <c r="E47" s="221">
        <v>10000</v>
      </c>
      <c r="F47" s="222">
        <v>0</v>
      </c>
      <c r="G47" s="222"/>
      <c r="H47" s="221">
        <v>10000</v>
      </c>
      <c r="I47" s="221">
        <v>10000</v>
      </c>
      <c r="J47" s="22"/>
    </row>
    <row r="48" spans="1:10" s="40" customFormat="1" ht="47.25" customHeight="1">
      <c r="A48" s="240">
        <v>19</v>
      </c>
      <c r="B48" s="342" t="s">
        <v>87</v>
      </c>
      <c r="C48" s="349"/>
      <c r="D48" s="349"/>
      <c r="E48" s="115">
        <v>18000</v>
      </c>
      <c r="F48" s="38">
        <v>0</v>
      </c>
      <c r="G48" s="38"/>
      <c r="H48" s="115">
        <v>18000</v>
      </c>
      <c r="I48" s="115">
        <v>18000</v>
      </c>
      <c r="J48" s="241"/>
    </row>
    <row r="49" spans="1:10" ht="39" customHeight="1">
      <c r="A49" s="190"/>
      <c r="B49" s="361" t="s">
        <v>11</v>
      </c>
      <c r="C49" s="362"/>
      <c r="D49" s="362"/>
      <c r="E49" s="45">
        <f>E50+E54</f>
        <v>20000</v>
      </c>
      <c r="F49" s="45">
        <f>F50+F54</f>
        <v>0</v>
      </c>
      <c r="G49" s="45" t="e">
        <f>G50+G54+#REF!+#REF!</f>
        <v>#REF!</v>
      </c>
      <c r="H49" s="45">
        <f>H50+H54</f>
        <v>20000</v>
      </c>
      <c r="I49" s="45">
        <f>I50+I54</f>
        <v>20000</v>
      </c>
      <c r="J49" s="22"/>
    </row>
    <row r="50" spans="1:10" s="8" customFormat="1" ht="15.75">
      <c r="A50" s="193"/>
      <c r="B50" s="350" t="s">
        <v>29</v>
      </c>
      <c r="C50" s="351"/>
      <c r="D50" s="351"/>
      <c r="E50" s="194">
        <f>SUM(E51:E64)</f>
        <v>20000</v>
      </c>
      <c r="F50" s="194">
        <f>SUM(F51:F64)</f>
        <v>0</v>
      </c>
      <c r="G50" s="194">
        <f>SUM(G51:G64)</f>
        <v>56900</v>
      </c>
      <c r="H50" s="194">
        <f>SUM(H51:H64)</f>
        <v>20000</v>
      </c>
      <c r="I50" s="194">
        <f>SUM(I51:I64)</f>
        <v>20000</v>
      </c>
      <c r="J50" s="22"/>
    </row>
    <row r="51" spans="1:10" s="8" customFormat="1" ht="27" customHeight="1" hidden="1">
      <c r="A51" s="166">
        <v>8</v>
      </c>
      <c r="B51" s="347" t="s">
        <v>3</v>
      </c>
      <c r="C51" s="348"/>
      <c r="D51" s="348"/>
      <c r="E51" s="44"/>
      <c r="F51" s="188">
        <v>0</v>
      </c>
      <c r="G51" s="188">
        <v>12900</v>
      </c>
      <c r="H51" s="44"/>
      <c r="I51" s="44"/>
      <c r="J51" s="22"/>
    </row>
    <row r="52" spans="1:10" s="8" customFormat="1" ht="28.5" customHeight="1" hidden="1">
      <c r="A52" s="166">
        <v>10</v>
      </c>
      <c r="B52" s="347" t="s">
        <v>4</v>
      </c>
      <c r="C52" s="348"/>
      <c r="D52" s="348"/>
      <c r="E52" s="44"/>
      <c r="F52" s="188">
        <v>0</v>
      </c>
      <c r="G52" s="188">
        <v>20000</v>
      </c>
      <c r="H52" s="44"/>
      <c r="I52" s="44"/>
      <c r="J52" s="22"/>
    </row>
    <row r="53" spans="1:10" s="34" customFormat="1" ht="29.25" customHeight="1">
      <c r="A53" s="166">
        <v>20</v>
      </c>
      <c r="B53" s="347" t="s">
        <v>45</v>
      </c>
      <c r="C53" s="348"/>
      <c r="D53" s="348"/>
      <c r="E53" s="44">
        <v>10000</v>
      </c>
      <c r="F53" s="188">
        <v>0</v>
      </c>
      <c r="G53" s="188">
        <v>12000</v>
      </c>
      <c r="H53" s="44">
        <v>10000</v>
      </c>
      <c r="I53" s="44">
        <v>10000</v>
      </c>
      <c r="J53" s="33"/>
    </row>
    <row r="54" spans="1:10" s="8" customFormat="1" ht="19.5" customHeight="1" hidden="1">
      <c r="A54" s="166"/>
      <c r="B54" s="350" t="s">
        <v>19</v>
      </c>
      <c r="C54" s="351"/>
      <c r="D54" s="351"/>
      <c r="E54" s="194">
        <f>E55+E56+E57+E59+E60</f>
        <v>0</v>
      </c>
      <c r="F54" s="194">
        <f>F55+F56+F57+F59+F60</f>
        <v>0</v>
      </c>
      <c r="G54" s="194">
        <f>G55+G56+G57+G59+G60</f>
        <v>0</v>
      </c>
      <c r="H54" s="194">
        <f>H55+H56+H57+H59+H60</f>
        <v>0</v>
      </c>
      <c r="I54" s="194">
        <f>I55+I56+I57+I59+I60</f>
        <v>0</v>
      </c>
      <c r="J54" s="22"/>
    </row>
    <row r="55" spans="1:10" s="8" customFormat="1" ht="19.5" customHeight="1" hidden="1">
      <c r="A55" s="166"/>
      <c r="B55" s="347"/>
      <c r="C55" s="348"/>
      <c r="D55" s="348"/>
      <c r="E55" s="44"/>
      <c r="F55" s="188"/>
      <c r="G55" s="44"/>
      <c r="H55" s="44"/>
      <c r="I55" s="44"/>
      <c r="J55" s="22"/>
    </row>
    <row r="56" spans="1:10" s="8" customFormat="1" ht="19.5" customHeight="1" hidden="1">
      <c r="A56" s="166"/>
      <c r="B56" s="352"/>
      <c r="C56" s="364"/>
      <c r="D56" s="364"/>
      <c r="E56" s="188"/>
      <c r="F56" s="188"/>
      <c r="G56" s="44"/>
      <c r="H56" s="44"/>
      <c r="I56" s="44"/>
      <c r="J56" s="22"/>
    </row>
    <row r="57" spans="1:10" s="8" customFormat="1" ht="19.5" customHeight="1" hidden="1">
      <c r="A57" s="166"/>
      <c r="B57" s="352"/>
      <c r="C57" s="364"/>
      <c r="D57" s="364"/>
      <c r="E57" s="44"/>
      <c r="F57" s="188"/>
      <c r="G57" s="188"/>
      <c r="H57" s="44"/>
      <c r="I57" s="44"/>
      <c r="J57" s="22"/>
    </row>
    <row r="58" spans="1:10" s="8" customFormat="1" ht="19.5" customHeight="1" hidden="1">
      <c r="A58" s="166"/>
      <c r="B58" s="195"/>
      <c r="C58" s="173"/>
      <c r="D58" s="173"/>
      <c r="E58" s="188"/>
      <c r="F58" s="188"/>
      <c r="G58" s="188"/>
      <c r="H58" s="188"/>
      <c r="I58" s="188"/>
      <c r="J58" s="22"/>
    </row>
    <row r="59" spans="1:10" s="8" customFormat="1" ht="19.5" customHeight="1" hidden="1">
      <c r="A59" s="166"/>
      <c r="B59" s="352"/>
      <c r="C59" s="364"/>
      <c r="D59" s="364"/>
      <c r="E59" s="188"/>
      <c r="F59" s="188"/>
      <c r="G59" s="188"/>
      <c r="H59" s="188"/>
      <c r="I59" s="44"/>
      <c r="J59" s="22"/>
    </row>
    <row r="60" spans="1:10" s="8" customFormat="1" ht="19.5" customHeight="1" hidden="1">
      <c r="A60" s="166"/>
      <c r="B60" s="352"/>
      <c r="C60" s="364"/>
      <c r="D60" s="364"/>
      <c r="E60" s="188"/>
      <c r="F60" s="188"/>
      <c r="G60" s="44"/>
      <c r="H60" s="44"/>
      <c r="I60" s="44"/>
      <c r="J60" s="22"/>
    </row>
    <row r="61" spans="1:10" s="8" customFormat="1" ht="19.5" customHeight="1" hidden="1">
      <c r="A61" s="166"/>
      <c r="B61" s="352"/>
      <c r="C61" s="364"/>
      <c r="D61" s="364"/>
      <c r="E61" s="188"/>
      <c r="F61" s="188"/>
      <c r="G61" s="188"/>
      <c r="H61" s="188"/>
      <c r="I61" s="188"/>
      <c r="J61" s="22"/>
    </row>
    <row r="62" spans="1:10" s="8" customFormat="1" ht="19.5" customHeight="1" hidden="1">
      <c r="A62" s="166"/>
      <c r="B62" s="352"/>
      <c r="C62" s="364"/>
      <c r="D62" s="364"/>
      <c r="E62" s="188"/>
      <c r="F62" s="188"/>
      <c r="G62" s="188"/>
      <c r="H62" s="188"/>
      <c r="I62" s="188"/>
      <c r="J62" s="22"/>
    </row>
    <row r="63" spans="1:10" ht="19.5" customHeight="1" hidden="1">
      <c r="A63" s="166">
        <v>12</v>
      </c>
      <c r="B63" s="347"/>
      <c r="C63" s="348"/>
      <c r="D63" s="348"/>
      <c r="E63" s="188"/>
      <c r="F63" s="188"/>
      <c r="G63" s="188"/>
      <c r="H63" s="188"/>
      <c r="I63" s="188"/>
      <c r="J63" s="22"/>
    </row>
    <row r="64" spans="1:10" s="34" customFormat="1" ht="29.25" customHeight="1">
      <c r="A64" s="166">
        <v>21</v>
      </c>
      <c r="B64" s="255" t="s">
        <v>85</v>
      </c>
      <c r="C64" s="256"/>
      <c r="D64" s="376"/>
      <c r="E64" s="44">
        <v>10000</v>
      </c>
      <c r="F64" s="237">
        <v>0</v>
      </c>
      <c r="G64" s="237">
        <v>12000</v>
      </c>
      <c r="H64" s="44">
        <v>10000</v>
      </c>
      <c r="I64" s="44">
        <v>10000</v>
      </c>
      <c r="J64" s="33"/>
    </row>
    <row r="65" spans="1:10" ht="39.75" customHeight="1">
      <c r="A65" s="181"/>
      <c r="B65" s="353" t="s">
        <v>75</v>
      </c>
      <c r="C65" s="354"/>
      <c r="D65" s="354"/>
      <c r="E65" s="182">
        <f>E66+E81</f>
        <v>23500</v>
      </c>
      <c r="F65" s="182">
        <f>F66+F81</f>
        <v>0</v>
      </c>
      <c r="G65" s="182">
        <f>G66+G81</f>
        <v>5500</v>
      </c>
      <c r="H65" s="182">
        <f>H66+H81</f>
        <v>23500</v>
      </c>
      <c r="I65" s="182">
        <f>I66+I81</f>
        <v>23500</v>
      </c>
      <c r="J65" s="22"/>
    </row>
    <row r="66" spans="1:10" ht="28.5" customHeight="1">
      <c r="A66" s="190"/>
      <c r="B66" s="190" t="s">
        <v>14</v>
      </c>
      <c r="C66" s="185"/>
      <c r="D66" s="185"/>
      <c r="E66" s="45">
        <f>E72+E74</f>
        <v>5000</v>
      </c>
      <c r="F66" s="45">
        <f>F72+F74</f>
        <v>0</v>
      </c>
      <c r="G66" s="45">
        <f>G72+G74</f>
        <v>0</v>
      </c>
      <c r="H66" s="45">
        <f>H72+H74</f>
        <v>5000</v>
      </c>
      <c r="I66" s="45">
        <f>I72+I74</f>
        <v>5000</v>
      </c>
      <c r="J66" s="22"/>
    </row>
    <row r="67" spans="1:10" ht="30" customHeight="1" hidden="1">
      <c r="A67" s="183"/>
      <c r="B67" s="262" t="s">
        <v>16</v>
      </c>
      <c r="C67" s="262"/>
      <c r="D67" s="262"/>
      <c r="E67" s="196">
        <f>E68+E69</f>
        <v>0</v>
      </c>
      <c r="F67" s="196">
        <f>F68+F69</f>
        <v>0</v>
      </c>
      <c r="G67" s="196">
        <f>G68+G69</f>
        <v>0</v>
      </c>
      <c r="H67" s="196"/>
      <c r="I67" s="196">
        <f>I68</f>
        <v>0</v>
      </c>
      <c r="J67" s="22"/>
    </row>
    <row r="68" spans="1:10" ht="19.5" customHeight="1" hidden="1">
      <c r="A68" s="183"/>
      <c r="B68" s="347"/>
      <c r="C68" s="347"/>
      <c r="D68" s="347"/>
      <c r="E68" s="188"/>
      <c r="F68" s="188"/>
      <c r="G68" s="188"/>
      <c r="H68" s="188"/>
      <c r="I68" s="188"/>
      <c r="J68" s="22"/>
    </row>
    <row r="69" spans="1:10" ht="19.5" customHeight="1" hidden="1">
      <c r="A69" s="183"/>
      <c r="B69" s="347"/>
      <c r="C69" s="347"/>
      <c r="D69" s="347"/>
      <c r="E69" s="35"/>
      <c r="F69" s="35"/>
      <c r="G69" s="35"/>
      <c r="H69" s="35"/>
      <c r="I69" s="35"/>
      <c r="J69" s="22"/>
    </row>
    <row r="70" spans="1:10" ht="19.5" customHeight="1" hidden="1">
      <c r="A70" s="183"/>
      <c r="B70" s="347"/>
      <c r="C70" s="347"/>
      <c r="D70" s="347"/>
      <c r="E70" s="35"/>
      <c r="F70" s="35"/>
      <c r="G70" s="35"/>
      <c r="H70" s="35"/>
      <c r="I70" s="35"/>
      <c r="J70" s="22"/>
    </row>
    <row r="71" spans="1:10" ht="19.5" customHeight="1" hidden="1">
      <c r="A71" s="183"/>
      <c r="B71" s="197"/>
      <c r="C71" s="197"/>
      <c r="D71" s="197"/>
      <c r="E71" s="35"/>
      <c r="F71" s="35"/>
      <c r="G71" s="35"/>
      <c r="H71" s="35"/>
      <c r="I71" s="35"/>
      <c r="J71" s="22"/>
    </row>
    <row r="72" spans="1:10" ht="37.5" customHeight="1">
      <c r="A72" s="198"/>
      <c r="B72" s="262" t="s">
        <v>56</v>
      </c>
      <c r="C72" s="262"/>
      <c r="D72" s="262"/>
      <c r="E72" s="199">
        <f>SUM(E73)</f>
        <v>0</v>
      </c>
      <c r="F72" s="199">
        <f>SUM(F73)</f>
        <v>0</v>
      </c>
      <c r="G72" s="199">
        <f>SUM(G73)</f>
        <v>0</v>
      </c>
      <c r="H72" s="199">
        <f>SUM(H73)</f>
        <v>0</v>
      </c>
      <c r="I72" s="199">
        <f>SUM(I73)</f>
        <v>0</v>
      </c>
      <c r="J72" s="22"/>
    </row>
    <row r="73" spans="1:10" s="239" customFormat="1" ht="28.5" customHeight="1">
      <c r="A73" s="252">
        <v>22</v>
      </c>
      <c r="B73" s="259" t="s">
        <v>57</v>
      </c>
      <c r="C73" s="259"/>
      <c r="D73" s="259"/>
      <c r="E73" s="223">
        <v>0</v>
      </c>
      <c r="F73" s="222">
        <v>0</v>
      </c>
      <c r="G73" s="223"/>
      <c r="H73" s="223">
        <v>0</v>
      </c>
      <c r="I73" s="223">
        <v>0</v>
      </c>
      <c r="J73" s="22"/>
    </row>
    <row r="74" spans="1:10" ht="37.5" customHeight="1">
      <c r="A74" s="198"/>
      <c r="B74" s="355" t="s">
        <v>91</v>
      </c>
      <c r="C74" s="356"/>
      <c r="D74" s="357"/>
      <c r="E74" s="199">
        <f>SUM(E75)</f>
        <v>5000</v>
      </c>
      <c r="F74" s="199">
        <f>SUM(F75)</f>
        <v>0</v>
      </c>
      <c r="G74" s="199">
        <f>SUM(G75)</f>
        <v>0</v>
      </c>
      <c r="H74" s="199">
        <f>SUM(H75)</f>
        <v>5000</v>
      </c>
      <c r="I74" s="199">
        <f>SUM(I75)</f>
        <v>5000</v>
      </c>
      <c r="J74" s="22"/>
    </row>
    <row r="75" spans="1:10" s="244" customFormat="1" ht="28.5" customHeight="1">
      <c r="A75" s="253">
        <v>33</v>
      </c>
      <c r="B75" s="358" t="s">
        <v>92</v>
      </c>
      <c r="C75" s="359"/>
      <c r="D75" s="360"/>
      <c r="E75" s="226">
        <v>5000</v>
      </c>
      <c r="F75" s="227">
        <v>0</v>
      </c>
      <c r="G75" s="226"/>
      <c r="H75" s="226">
        <v>5000</v>
      </c>
      <c r="I75" s="226">
        <v>5000</v>
      </c>
      <c r="J75" s="243"/>
    </row>
    <row r="76" spans="1:10" ht="30" customHeight="1" hidden="1">
      <c r="A76" s="183"/>
      <c r="B76" s="262" t="s">
        <v>16</v>
      </c>
      <c r="C76" s="262"/>
      <c r="D76" s="262"/>
      <c r="E76" s="196">
        <f>E77+E78</f>
        <v>0</v>
      </c>
      <c r="F76" s="196">
        <f>F77+F78</f>
        <v>0</v>
      </c>
      <c r="G76" s="196">
        <f>G77+G78</f>
        <v>0</v>
      </c>
      <c r="H76" s="196"/>
      <c r="I76" s="196">
        <f>I77</f>
        <v>0</v>
      </c>
      <c r="J76" s="22"/>
    </row>
    <row r="77" spans="1:10" ht="19.5" customHeight="1" hidden="1">
      <c r="A77" s="183"/>
      <c r="B77" s="347"/>
      <c r="C77" s="347"/>
      <c r="D77" s="347"/>
      <c r="E77" s="188"/>
      <c r="F77" s="188"/>
      <c r="G77" s="188"/>
      <c r="H77" s="188"/>
      <c r="I77" s="188"/>
      <c r="J77" s="22"/>
    </row>
    <row r="78" spans="1:10" ht="19.5" customHeight="1" hidden="1">
      <c r="A78" s="183"/>
      <c r="B78" s="347"/>
      <c r="C78" s="347"/>
      <c r="D78" s="347"/>
      <c r="E78" s="35"/>
      <c r="F78" s="35"/>
      <c r="G78" s="35"/>
      <c r="H78" s="35"/>
      <c r="I78" s="35"/>
      <c r="J78" s="22"/>
    </row>
    <row r="79" spans="1:10" ht="19.5" customHeight="1" hidden="1">
      <c r="A79" s="183"/>
      <c r="B79" s="347"/>
      <c r="C79" s="347"/>
      <c r="D79" s="347"/>
      <c r="E79" s="35"/>
      <c r="F79" s="35"/>
      <c r="G79" s="35"/>
      <c r="H79" s="35"/>
      <c r="I79" s="35"/>
      <c r="J79" s="22"/>
    </row>
    <row r="80" spans="1:10" ht="19.5" customHeight="1" hidden="1">
      <c r="A80" s="183"/>
      <c r="B80" s="197"/>
      <c r="C80" s="197"/>
      <c r="D80" s="197"/>
      <c r="E80" s="35"/>
      <c r="F80" s="35"/>
      <c r="G80" s="35"/>
      <c r="H80" s="35"/>
      <c r="I80" s="35"/>
      <c r="J80" s="22"/>
    </row>
    <row r="81" spans="1:10" ht="64.5" customHeight="1">
      <c r="A81" s="191"/>
      <c r="B81" s="361" t="s">
        <v>13</v>
      </c>
      <c r="C81" s="364"/>
      <c r="D81" s="364"/>
      <c r="E81" s="45">
        <f>E82</f>
        <v>18500</v>
      </c>
      <c r="F81" s="45">
        <f>F82</f>
        <v>0</v>
      </c>
      <c r="G81" s="45">
        <f>G82</f>
        <v>5500</v>
      </c>
      <c r="H81" s="45">
        <f>H82</f>
        <v>18500</v>
      </c>
      <c r="I81" s="45">
        <f>I82</f>
        <v>18500</v>
      </c>
      <c r="J81" s="22"/>
    </row>
    <row r="82" spans="1:10" ht="36.75" customHeight="1">
      <c r="A82" s="198"/>
      <c r="B82" s="262" t="s">
        <v>38</v>
      </c>
      <c r="C82" s="262"/>
      <c r="D82" s="262"/>
      <c r="E82" s="199">
        <f>SUM(E83:E84)</f>
        <v>18500</v>
      </c>
      <c r="F82" s="199">
        <f>SUM(F83:F84)</f>
        <v>0</v>
      </c>
      <c r="G82" s="199">
        <f>SUM(G83:G84)</f>
        <v>5500</v>
      </c>
      <c r="H82" s="199">
        <f>SUM(H83:H84)</f>
        <v>18500</v>
      </c>
      <c r="I82" s="199">
        <f>SUM(I83:I84)</f>
        <v>18500</v>
      </c>
      <c r="J82" s="22"/>
    </row>
    <row r="83" spans="1:10" s="34" customFormat="1" ht="31.5" customHeight="1">
      <c r="A83" s="166">
        <v>23</v>
      </c>
      <c r="B83" s="352" t="s">
        <v>54</v>
      </c>
      <c r="C83" s="352"/>
      <c r="D83" s="352"/>
      <c r="E83" s="36">
        <v>13000</v>
      </c>
      <c r="F83" s="35">
        <v>0</v>
      </c>
      <c r="G83" s="35"/>
      <c r="H83" s="36">
        <v>13000</v>
      </c>
      <c r="I83" s="36">
        <v>13000</v>
      </c>
      <c r="J83" s="33"/>
    </row>
    <row r="84" spans="1:10" s="244" customFormat="1" ht="31.5" customHeight="1">
      <c r="A84" s="242">
        <v>34</v>
      </c>
      <c r="B84" s="323" t="s">
        <v>90</v>
      </c>
      <c r="C84" s="323"/>
      <c r="D84" s="323"/>
      <c r="E84" s="226">
        <v>5500</v>
      </c>
      <c r="F84" s="226">
        <v>0</v>
      </c>
      <c r="G84" s="226">
        <v>5500</v>
      </c>
      <c r="H84" s="226">
        <v>5500</v>
      </c>
      <c r="I84" s="226">
        <v>5500</v>
      </c>
      <c r="J84" s="243"/>
    </row>
    <row r="85" spans="1:10" ht="48" customHeight="1">
      <c r="A85" s="181"/>
      <c r="B85" s="353" t="s">
        <v>72</v>
      </c>
      <c r="C85" s="354"/>
      <c r="D85" s="354"/>
      <c r="E85" s="182">
        <f>E86+E105+E146</f>
        <v>29000</v>
      </c>
      <c r="F85" s="182">
        <f>F86+F105+F146</f>
        <v>0</v>
      </c>
      <c r="G85" s="182">
        <f>G86+G105+G146</f>
        <v>0</v>
      </c>
      <c r="H85" s="182">
        <f>H86+H105+H146</f>
        <v>29000</v>
      </c>
      <c r="I85" s="182">
        <f>I86+I105+I146</f>
        <v>29000</v>
      </c>
      <c r="J85" s="22"/>
    </row>
    <row r="86" spans="1:10" ht="28.5" customHeight="1">
      <c r="A86" s="190"/>
      <c r="B86" s="190" t="s">
        <v>14</v>
      </c>
      <c r="C86" s="185"/>
      <c r="D86" s="185"/>
      <c r="E86" s="45">
        <f>E92+E95+E98</f>
        <v>29000</v>
      </c>
      <c r="F86" s="45">
        <f>F92+F95+F98</f>
        <v>0</v>
      </c>
      <c r="G86" s="45">
        <f>G92+G95+G98</f>
        <v>0</v>
      </c>
      <c r="H86" s="45">
        <f>H92+H95+H98</f>
        <v>29000</v>
      </c>
      <c r="I86" s="45">
        <f>I92+I95+I98</f>
        <v>29000</v>
      </c>
      <c r="J86" s="22"/>
    </row>
    <row r="87" spans="1:10" ht="30" customHeight="1" hidden="1">
      <c r="A87" s="183"/>
      <c r="B87" s="262" t="s">
        <v>16</v>
      </c>
      <c r="C87" s="262"/>
      <c r="D87" s="262"/>
      <c r="E87" s="196">
        <f>E88+E89</f>
        <v>0</v>
      </c>
      <c r="F87" s="196">
        <f>F88+F89</f>
        <v>0</v>
      </c>
      <c r="G87" s="196">
        <f>G88+G89</f>
        <v>0</v>
      </c>
      <c r="H87" s="196"/>
      <c r="I87" s="196">
        <f>I88</f>
        <v>0</v>
      </c>
      <c r="J87" s="22"/>
    </row>
    <row r="88" spans="1:10" ht="19.5" customHeight="1" hidden="1">
      <c r="A88" s="183"/>
      <c r="B88" s="347"/>
      <c r="C88" s="347"/>
      <c r="D88" s="347"/>
      <c r="E88" s="188"/>
      <c r="F88" s="188"/>
      <c r="G88" s="188"/>
      <c r="H88" s="188"/>
      <c r="I88" s="188"/>
      <c r="J88" s="22"/>
    </row>
    <row r="89" spans="1:10" ht="19.5" customHeight="1" hidden="1">
      <c r="A89" s="183"/>
      <c r="B89" s="347"/>
      <c r="C89" s="347"/>
      <c r="D89" s="347"/>
      <c r="E89" s="35"/>
      <c r="F89" s="35"/>
      <c r="G89" s="35"/>
      <c r="H89" s="35"/>
      <c r="I89" s="35"/>
      <c r="J89" s="22"/>
    </row>
    <row r="90" spans="1:10" ht="19.5" customHeight="1" hidden="1">
      <c r="A90" s="183"/>
      <c r="B90" s="347"/>
      <c r="C90" s="347"/>
      <c r="D90" s="347"/>
      <c r="E90" s="35"/>
      <c r="F90" s="35"/>
      <c r="G90" s="35"/>
      <c r="H90" s="35"/>
      <c r="I90" s="35"/>
      <c r="J90" s="22"/>
    </row>
    <row r="91" spans="1:10" ht="19.5" customHeight="1" hidden="1">
      <c r="A91" s="183"/>
      <c r="B91" s="197"/>
      <c r="C91" s="197"/>
      <c r="D91" s="197"/>
      <c r="E91" s="35"/>
      <c r="F91" s="35"/>
      <c r="G91" s="35"/>
      <c r="H91" s="35"/>
      <c r="I91" s="35"/>
      <c r="J91" s="22"/>
    </row>
    <row r="92" spans="1:10" ht="37.5" customHeight="1">
      <c r="A92" s="198"/>
      <c r="B92" s="262" t="s">
        <v>46</v>
      </c>
      <c r="C92" s="262"/>
      <c r="D92" s="262"/>
      <c r="E92" s="199">
        <f>SUM(E93:E94)</f>
        <v>29000</v>
      </c>
      <c r="F92" s="199">
        <f>SUM(F93:F94)</f>
        <v>0</v>
      </c>
      <c r="G92" s="199">
        <f>SUM(G93:G94)</f>
        <v>0</v>
      </c>
      <c r="H92" s="199">
        <f>SUM(H93:H94)</f>
        <v>29000</v>
      </c>
      <c r="I92" s="199">
        <f>SUM(I93:I94)</f>
        <v>29000</v>
      </c>
      <c r="J92" s="22"/>
    </row>
    <row r="93" spans="1:10" ht="28.5" customHeight="1">
      <c r="A93" s="183">
        <v>24</v>
      </c>
      <c r="B93" s="352" t="s">
        <v>47</v>
      </c>
      <c r="C93" s="352"/>
      <c r="D93" s="352"/>
      <c r="E93" s="36">
        <v>9000</v>
      </c>
      <c r="F93" s="35">
        <v>0</v>
      </c>
      <c r="G93" s="36"/>
      <c r="H93" s="36">
        <v>9000</v>
      </c>
      <c r="I93" s="36">
        <v>9000</v>
      </c>
      <c r="J93" s="22"/>
    </row>
    <row r="94" spans="1:10" ht="70.5" customHeight="1">
      <c r="A94" s="183">
        <v>25</v>
      </c>
      <c r="B94" s="352" t="s">
        <v>48</v>
      </c>
      <c r="C94" s="352"/>
      <c r="D94" s="352"/>
      <c r="E94" s="36">
        <v>20000</v>
      </c>
      <c r="F94" s="35">
        <v>0</v>
      </c>
      <c r="G94" s="36"/>
      <c r="H94" s="36">
        <v>20000</v>
      </c>
      <c r="I94" s="36">
        <v>20000</v>
      </c>
      <c r="J94" s="22"/>
    </row>
    <row r="95" spans="1:9" ht="15">
      <c r="A95" s="171"/>
      <c r="B95" s="53"/>
      <c r="C95" s="53"/>
      <c r="D95" s="53"/>
      <c r="E95" s="53"/>
      <c r="F95" s="53"/>
      <c r="G95" s="53"/>
      <c r="H95" s="53"/>
      <c r="I95" s="53"/>
    </row>
    <row r="96" spans="1:9" ht="15">
      <c r="A96" s="171"/>
      <c r="B96" s="53"/>
      <c r="C96" s="53"/>
      <c r="D96" s="53"/>
      <c r="E96" s="53"/>
      <c r="F96" s="53"/>
      <c r="G96" s="53"/>
      <c r="H96" s="53"/>
      <c r="I96" s="53"/>
    </row>
    <row r="97" spans="1:9" ht="15.75">
      <c r="A97" s="171"/>
      <c r="B97" s="54" t="s">
        <v>18</v>
      </c>
      <c r="C97" s="53"/>
      <c r="D97" s="53"/>
      <c r="E97" s="53"/>
      <c r="F97" s="53"/>
      <c r="G97" s="53"/>
      <c r="H97" s="53"/>
      <c r="I97" s="53"/>
    </row>
    <row r="98" spans="1:9" ht="15.75">
      <c r="A98" s="171"/>
      <c r="B98" s="54" t="s">
        <v>42</v>
      </c>
      <c r="C98" s="53"/>
      <c r="D98" s="53"/>
      <c r="E98" s="53"/>
      <c r="F98" s="53"/>
      <c r="G98" s="53"/>
      <c r="H98" s="53"/>
      <c r="I98" s="53"/>
    </row>
    <row r="99" spans="2:9" ht="15">
      <c r="B99" s="52" t="s">
        <v>43</v>
      </c>
      <c r="C99" s="53"/>
      <c r="D99" s="53"/>
      <c r="E99" s="53"/>
      <c r="F99" s="53"/>
      <c r="G99" s="53"/>
      <c r="H99" s="53"/>
      <c r="I99" s="53"/>
    </row>
    <row r="100" spans="1:9" ht="15">
      <c r="A100" s="7"/>
      <c r="B100" s="53"/>
      <c r="C100" s="53"/>
      <c r="D100" s="53"/>
      <c r="E100" s="53"/>
      <c r="F100" s="53"/>
      <c r="G100" s="53"/>
      <c r="H100" s="53"/>
      <c r="I100" s="53"/>
    </row>
  </sheetData>
  <sheetProtection/>
  <mergeCells count="77">
    <mergeCell ref="B23:D23"/>
    <mergeCell ref="B81:D81"/>
    <mergeCell ref="B26:D26"/>
    <mergeCell ref="B33:D33"/>
    <mergeCell ref="B25:D25"/>
    <mergeCell ref="B60:D60"/>
    <mergeCell ref="B61:D61"/>
    <mergeCell ref="B31:D31"/>
    <mergeCell ref="B65:D65"/>
    <mergeCell ref="B72:D72"/>
    <mergeCell ref="B94:D94"/>
    <mergeCell ref="B82:D82"/>
    <mergeCell ref="B32:D32"/>
    <mergeCell ref="B79:D79"/>
    <mergeCell ref="B67:D67"/>
    <mergeCell ref="B68:D68"/>
    <mergeCell ref="B69:D69"/>
    <mergeCell ref="B70:D70"/>
    <mergeCell ref="B78:D78"/>
    <mergeCell ref="B64:D64"/>
    <mergeCell ref="B21:D21"/>
    <mergeCell ref="B36:D36"/>
    <mergeCell ref="B43:D43"/>
    <mergeCell ref="B76:D76"/>
    <mergeCell ref="B77:D77"/>
    <mergeCell ref="B38:D38"/>
    <mergeCell ref="B56:D56"/>
    <mergeCell ref="B57:D57"/>
    <mergeCell ref="B59:D59"/>
    <mergeCell ref="B41:D41"/>
    <mergeCell ref="B6:D6"/>
    <mergeCell ref="B8:D8"/>
    <mergeCell ref="B9:D9"/>
    <mergeCell ref="B12:D12"/>
    <mergeCell ref="B14:D14"/>
    <mergeCell ref="B16:D16"/>
    <mergeCell ref="A7:I7"/>
    <mergeCell ref="B90:D90"/>
    <mergeCell ref="B42:D42"/>
    <mergeCell ref="B34:D34"/>
    <mergeCell ref="B37:D37"/>
    <mergeCell ref="B35:D35"/>
    <mergeCell ref="B63:D63"/>
    <mergeCell ref="B55:D55"/>
    <mergeCell ref="B50:D50"/>
    <mergeCell ref="B62:D62"/>
    <mergeCell ref="B84:D84"/>
    <mergeCell ref="B44:D44"/>
    <mergeCell ref="B29:D29"/>
    <mergeCell ref="B30:D30"/>
    <mergeCell ref="B51:D51"/>
    <mergeCell ref="B24:D24"/>
    <mergeCell ref="B92:D92"/>
    <mergeCell ref="B49:D49"/>
    <mergeCell ref="B47:D47"/>
    <mergeCell ref="B83:D83"/>
    <mergeCell ref="B46:D46"/>
    <mergeCell ref="B74:D74"/>
    <mergeCell ref="B75:D75"/>
    <mergeCell ref="B18:D18"/>
    <mergeCell ref="B19:D19"/>
    <mergeCell ref="B20:D20"/>
    <mergeCell ref="B28:D28"/>
    <mergeCell ref="B22:D22"/>
    <mergeCell ref="B45:D45"/>
    <mergeCell ref="B39:D39"/>
    <mergeCell ref="B40:D40"/>
    <mergeCell ref="B52:D52"/>
    <mergeCell ref="B48:D48"/>
    <mergeCell ref="B53:D53"/>
    <mergeCell ref="B54:D54"/>
    <mergeCell ref="B73:D73"/>
    <mergeCell ref="B93:D93"/>
    <mergeCell ref="B85:D85"/>
    <mergeCell ref="B87:D87"/>
    <mergeCell ref="B88:D88"/>
    <mergeCell ref="B89:D8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Гл.Счетоводител</cp:lastModifiedBy>
  <cp:lastPrinted>2021-06-16T12:39:40Z</cp:lastPrinted>
  <dcterms:created xsi:type="dcterms:W3CDTF">2012-02-03T06:55:24Z</dcterms:created>
  <dcterms:modified xsi:type="dcterms:W3CDTF">2021-06-16T12:40:18Z</dcterms:modified>
  <cp:category/>
  <cp:version/>
  <cp:contentType/>
  <cp:contentStatus/>
</cp:coreProperties>
</file>