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73" activeTab="0"/>
  </bookViews>
  <sheets>
    <sheet name="план2023-Приложение №10" sheetId="1" r:id="rId1"/>
    <sheet name="план2023-Приложение №11" sheetId="2" r:id="rId2"/>
  </sheets>
  <definedNames/>
  <calcPr fullCalcOnLoad="1"/>
</workbook>
</file>

<file path=xl/sharedStrings.xml><?xml version="1.0" encoding="utf-8"?>
<sst xmlns="http://schemas.openxmlformats.org/spreadsheetml/2006/main" count="118" uniqueCount="85">
  <si>
    <t>Капиталови разходи по източници на финансиране</t>
  </si>
  <si>
    <t xml:space="preserve"> </t>
  </si>
  <si>
    <t>Ремонт на път IV-55024 Николаево - Едрево /км. 0+000 - 5+900/</t>
  </si>
  <si>
    <t>Ремонт на път IV-53432 Нова Махала - Николаево  /км. 0+000 - 2+300/</t>
  </si>
  <si>
    <t>Община НИКОЛАЕВО</t>
  </si>
  <si>
    <t>Сметна стойност</t>
  </si>
  <si>
    <t xml:space="preserve"> Обекти</t>
  </si>
  <si>
    <t>Функция 07: Почивно дело, култура, религиозни дейности</t>
  </si>
  <si>
    <t>Обекти</t>
  </si>
  <si>
    <t>Общо</t>
  </si>
  <si>
    <t>Функция 08: Икономически  дейности и услуги</t>
  </si>
  <si>
    <t xml:space="preserve">РАЗЧЕТ ЗА </t>
  </si>
  <si>
    <t>Функция 06: Жилищно строителство, благоустройство, комунално стопанство и опазване на околната среда</t>
  </si>
  <si>
    <t>Функция 01: Общи държавни  служби</t>
  </si>
  <si>
    <t>Функция 03: Образование</t>
  </si>
  <si>
    <t xml:space="preserve">         5201 - Придобиване на компютри и хардуер</t>
  </si>
  <si>
    <t>Функция 01:Общи държавни  служби</t>
  </si>
  <si>
    <t>Изготвил: .................</t>
  </si>
  <si>
    <t xml:space="preserve"> Обекти (други)</t>
  </si>
  <si>
    <t>Год. задача     2017 г.</t>
  </si>
  <si>
    <t>Собст-вени средства</t>
  </si>
  <si>
    <t>Кредит с държав-ни гаранции</t>
  </si>
  <si>
    <t>Държав-ни инвести-ционни заеми</t>
  </si>
  <si>
    <t xml:space="preserve">             No</t>
  </si>
  <si>
    <t>КАПИТАЛОВИТЕ РАЗХОДИ</t>
  </si>
  <si>
    <t>Община</t>
  </si>
  <si>
    <t>НИКОЛАЕВО</t>
  </si>
  <si>
    <t>Субсидия                от РБ</t>
  </si>
  <si>
    <t>общо</t>
  </si>
  <si>
    <t xml:space="preserve">       5206 - Изграждане на инфраструктурни обекти</t>
  </si>
  <si>
    <t>Функция 04:Здравеопазване</t>
  </si>
  <si>
    <t>Златко Генчев</t>
  </si>
  <si>
    <t>Главен счетоводител</t>
  </si>
  <si>
    <t>Изграждане на спортно игрище  - минифутбул в град Николаево, обл. Стара Загора</t>
  </si>
  <si>
    <t>Ремонт на Старо кметство в с. Елхово</t>
  </si>
  <si>
    <t>Ремонт на вътрешни тоалетни в двора на Здравна служба в с. Елхово</t>
  </si>
  <si>
    <t>Ремонт на паметника на "Братя Жекови" в с. Елхово</t>
  </si>
  <si>
    <t>Ремонт на Гробищен парк в с. Едрево</t>
  </si>
  <si>
    <t>Параграф 5100: Основен ремонт на дълготрайни материални активи</t>
  </si>
  <si>
    <t>Параграф 5200: Придобиване на дълготрайни     материални активи</t>
  </si>
  <si>
    <t>Изграждане на Автоспирка в гр. Николаево</t>
  </si>
  <si>
    <t>Функция 08: Икономически дейности и услуги</t>
  </si>
  <si>
    <t>Ремонт на Съществуваща сграда, намираща се в Гробищен парк в гр. Николаево - преустройство в Градски гробищен параклис "Св. Архангели", гр. Николаево</t>
  </si>
  <si>
    <t>Ремонтно-укрепителни дейности за реставриране на "Крепост Асара"</t>
  </si>
  <si>
    <t>Ремонт на селски тоалетни в с. Едрево</t>
  </si>
  <si>
    <t xml:space="preserve">       5203 - Придобиване на друго оборудване, машини и съоръжение</t>
  </si>
  <si>
    <t>Ремонт на Автоспирка в с. Нова махала</t>
  </si>
  <si>
    <t>Ремонт на "Паметник на загиналите във войните" в с. Нова махала /пред кметството/</t>
  </si>
  <si>
    <t xml:space="preserve">Ремонт на селски парк в с. Нова махала /пред кметството/ </t>
  </si>
  <si>
    <t>Капита-лова субси-дия РБ</t>
  </si>
  <si>
    <t>Енергийна ефективност на училище в с. Нова Махала, общ. Николаево, обл. Стара Загора, с.Нова Махала</t>
  </si>
  <si>
    <t>Камери - видеонаблюдение в с. Нова махала</t>
  </si>
  <si>
    <t>Ремонт на сграда в Гробищен парк - с. Нова махала</t>
  </si>
  <si>
    <t>Ремонт на Централен парк в с. Едрево</t>
  </si>
  <si>
    <t>Ремонт на Парк зад НЧ "Братя Жекови" в с. Елхово</t>
  </si>
  <si>
    <t xml:space="preserve">КАПИТАЛОВИТЕ РАЗХОДИ ПРЕЗ 2023 г.  </t>
  </si>
  <si>
    <t xml:space="preserve"> ПРЕЗ 2023 г.  </t>
  </si>
  <si>
    <t>Параграф 5300: Придобиване на дълготрайни     материални активи</t>
  </si>
  <si>
    <t>Параграф 5500: Придобиване на дълготрайни     материални активи</t>
  </si>
  <si>
    <t>Параграф 5200: Придобиване на дълготрайни материални активи</t>
  </si>
  <si>
    <t>Ремонт на двупосочна улица "Г. Бенковски" в гр. Николаево - от кръстовището с ул. "Освобождение" до крътовището с ул. "Оборище"</t>
  </si>
  <si>
    <t>Ремонт на улица в с. Нова махала: от "вход откъм град Николаево" до "Главна улица на с. Нова махала"</t>
  </si>
  <si>
    <t>Ремонт на ул. "Зора" в с. Елхово - от кръстовището с улица "Средна гора" до "втора пресечка, в посоко изток"</t>
  </si>
  <si>
    <t>Ремонт на улицав с. Едрево - от "главна улица" - зад "НЧ в с. Едрево" - на юг до втората пресечка - на дясно, връзка към главна улица - до главна улица</t>
  </si>
  <si>
    <t xml:space="preserve">Прехо-ден остатък от 2022 г. </t>
  </si>
  <si>
    <t>Преходен остатък от Целеви транс-фер - от 2022 г.</t>
  </si>
  <si>
    <t>Усвоено през      2022 г. и през 2021 г.</t>
  </si>
  <si>
    <t>Год. Задача 2023 г.</t>
  </si>
  <si>
    <t>Преустройство и пристройки към съществуваща детска градина в с. Едрево, общена Николаево, област Стара Загора</t>
  </si>
  <si>
    <t>Разходи, които ще бъдат извършени през 2023 година</t>
  </si>
  <si>
    <t>Аудио систева "JBL", гр. Николаево</t>
  </si>
  <si>
    <t>Предоставени целеви трансфери</t>
  </si>
  <si>
    <t>Комбиниран багер, гр. Николаево</t>
  </si>
  <si>
    <r>
      <t>Други</t>
    </r>
    <r>
      <rPr>
        <sz val="12"/>
        <rFont val="Arial"/>
        <family val="2"/>
      </rPr>
      <t xml:space="preserve">          (Проект  "Кр. България", Фонд "Земе-делие", ПУДООС)</t>
    </r>
  </si>
  <si>
    <t>Изграждане на екологично барбекю в с. Елхово /ПУДООС/</t>
  </si>
  <si>
    <t>Разходи, които ще бъдат извършени през 2023 година:</t>
  </si>
  <si>
    <t>Усвое-но през         2022 г.</t>
  </si>
  <si>
    <t>Год. задача 2023 г.</t>
  </si>
  <si>
    <t>Видеонаблюдение в с. Елхово</t>
  </si>
  <si>
    <t>Мулчер за кметство с. Едрево</t>
  </si>
  <si>
    <t xml:space="preserve">Трактор за кметсво с. Нова Махала </t>
  </si>
  <si>
    <t>Сървър за мдт</t>
  </si>
  <si>
    <t>Мултифункционално устройство Коника Минолта Bizhub c257i</t>
  </si>
  <si>
    <t xml:space="preserve">       5201 - Придобиване на компютри и хардуер</t>
  </si>
  <si>
    <t>м. септември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</si>
</sst>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#\ ###\ ###\ ###\ ##0"/>
    <numFmt numFmtId="191" formatCode="[$¥€-2]\ #,##0.00_);[Red]\([$¥€-2]\ #,##0.00\)"/>
  </numFmts>
  <fonts count="7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47"/>
      <name val="Arial"/>
      <family val="2"/>
    </font>
    <font>
      <b/>
      <sz val="12"/>
      <color indexed="4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Bookman Old Style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4"/>
      <color indexed="8"/>
      <name val="Arial"/>
      <family val="2"/>
    </font>
    <font>
      <b/>
      <sz val="14"/>
      <color indexed="8"/>
      <name val="Bookman Old Style"/>
      <family val="1"/>
    </font>
    <font>
      <b/>
      <sz val="13"/>
      <color indexed="36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3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Bookman Old Style"/>
      <family val="1"/>
    </font>
    <font>
      <sz val="14"/>
      <color theme="1"/>
      <name val="Arial"/>
      <family val="2"/>
    </font>
    <font>
      <b/>
      <sz val="14"/>
      <color theme="1"/>
      <name val="Bookman Old Style"/>
      <family val="1"/>
    </font>
    <font>
      <b/>
      <sz val="13"/>
      <color rgb="FF7030A0"/>
      <name val="Arial"/>
      <family val="2"/>
    </font>
    <font>
      <sz val="10"/>
      <color theme="9" tint="-0.24997000396251678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5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35" borderId="11" xfId="0" applyNumberFormat="1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3" fontId="1" fillId="37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60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8" borderId="29" xfId="0" applyFont="1" applyFill="1" applyBorder="1" applyAlignment="1">
      <alignment horizontal="left" vertical="center"/>
    </xf>
    <xf numFmtId="3" fontId="1" fillId="38" borderId="30" xfId="0" applyNumberFormat="1" applyFont="1" applyFill="1" applyBorder="1" applyAlignment="1">
      <alignment vertical="center"/>
    </xf>
    <xf numFmtId="3" fontId="60" fillId="38" borderId="30" xfId="0" applyNumberFormat="1" applyFont="1" applyFill="1" applyBorder="1" applyAlignment="1">
      <alignment vertical="center"/>
    </xf>
    <xf numFmtId="0" fontId="1" fillId="39" borderId="31" xfId="0" applyFont="1" applyFill="1" applyBorder="1" applyAlignment="1">
      <alignment horizontal="left" vertical="center"/>
    </xf>
    <xf numFmtId="3" fontId="1" fillId="39" borderId="32" xfId="0" applyNumberFormat="1" applyFont="1" applyFill="1" applyBorder="1" applyAlignment="1">
      <alignment vertical="center"/>
    </xf>
    <xf numFmtId="0" fontId="1" fillId="33" borderId="33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60" fillId="33" borderId="36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60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37" borderId="16" xfId="0" applyFont="1" applyFill="1" applyBorder="1" applyAlignment="1">
      <alignment horizontal="left" vertical="center"/>
    </xf>
    <xf numFmtId="3" fontId="1" fillId="37" borderId="34" xfId="0" applyNumberFormat="1" applyFont="1" applyFill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0" fontId="1" fillId="37" borderId="18" xfId="0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35" borderId="18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3" fontId="1" fillId="39" borderId="40" xfId="0" applyNumberFormat="1" applyFont="1" applyFill="1" applyBorder="1" applyAlignment="1">
      <alignment vertical="center"/>
    </xf>
    <xf numFmtId="0" fontId="1" fillId="36" borderId="34" xfId="0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0" fontId="1" fillId="36" borderId="36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1" fillId="0" borderId="41" xfId="0" applyFont="1" applyBorder="1" applyAlignment="1">
      <alignment vertical="center" wrapText="1"/>
    </xf>
    <xf numFmtId="0" fontId="1" fillId="40" borderId="16" xfId="0" applyFont="1" applyFill="1" applyBorder="1" applyAlignment="1">
      <alignment horizontal="left" vertical="center"/>
    </xf>
    <xf numFmtId="3" fontId="1" fillId="40" borderId="11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61" fillId="33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1" fillId="33" borderId="0" xfId="0" applyFont="1" applyFill="1" applyAlignment="1">
      <alignment horizontal="left" vertical="center"/>
    </xf>
    <xf numFmtId="0" fontId="61" fillId="33" borderId="11" xfId="0" applyFont="1" applyFill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3" fontId="60" fillId="39" borderId="11" xfId="0" applyNumberFormat="1" applyFont="1" applyFill="1" applyBorder="1" applyAlignment="1">
      <alignment vertical="center"/>
    </xf>
    <xf numFmtId="0" fontId="60" fillId="33" borderId="11" xfId="0" applyFont="1" applyFill="1" applyBorder="1" applyAlignment="1">
      <alignment horizontal="left" vertical="center"/>
    </xf>
    <xf numFmtId="0" fontId="61" fillId="34" borderId="11" xfId="0" applyFont="1" applyFill="1" applyBorder="1" applyAlignment="1">
      <alignment vertical="center"/>
    </xf>
    <xf numFmtId="0" fontId="60" fillId="34" borderId="11" xfId="0" applyFont="1" applyFill="1" applyBorder="1" applyAlignment="1">
      <alignment horizontal="right" vertical="center"/>
    </xf>
    <xf numFmtId="0" fontId="60" fillId="34" borderId="11" xfId="0" applyFont="1" applyFill="1" applyBorder="1" applyAlignment="1">
      <alignment vertical="center"/>
    </xf>
    <xf numFmtId="0" fontId="60" fillId="33" borderId="11" xfId="0" applyFont="1" applyFill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0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3" fontId="65" fillId="33" borderId="0" xfId="0" applyNumberFormat="1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3" fontId="60" fillId="41" borderId="11" xfId="0" applyNumberFormat="1" applyFont="1" applyFill="1" applyBorder="1" applyAlignment="1">
      <alignment vertical="center"/>
    </xf>
    <xf numFmtId="0" fontId="66" fillId="41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60" fillId="0" borderId="18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0" fillId="33" borderId="16" xfId="0" applyFont="1" applyFill="1" applyBorder="1" applyAlignment="1">
      <alignment horizontal="left" vertical="center"/>
    </xf>
    <xf numFmtId="0" fontId="68" fillId="33" borderId="0" xfId="0" applyFont="1" applyFill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 wrapText="1"/>
    </xf>
    <xf numFmtId="0" fontId="61" fillId="38" borderId="42" xfId="0" applyFont="1" applyFill="1" applyBorder="1" applyAlignment="1">
      <alignment horizontal="left" vertical="center"/>
    </xf>
    <xf numFmtId="3" fontId="60" fillId="38" borderId="43" xfId="0" applyNumberFormat="1" applyFont="1" applyFill="1" applyBorder="1" applyAlignment="1">
      <alignment vertical="center"/>
    </xf>
    <xf numFmtId="0" fontId="60" fillId="39" borderId="16" xfId="0" applyFont="1" applyFill="1" applyBorder="1" applyAlignment="1">
      <alignment horizontal="left" vertical="center"/>
    </xf>
    <xf numFmtId="3" fontId="60" fillId="39" borderId="18" xfId="0" applyNumberFormat="1" applyFont="1" applyFill="1" applyBorder="1" applyAlignment="1">
      <alignment vertical="center"/>
    </xf>
    <xf numFmtId="0" fontId="60" fillId="34" borderId="18" xfId="0" applyFont="1" applyFill="1" applyBorder="1" applyAlignment="1">
      <alignment vertical="center"/>
    </xf>
    <xf numFmtId="0" fontId="60" fillId="33" borderId="18" xfId="0" applyFont="1" applyFill="1" applyBorder="1" applyAlignment="1">
      <alignment vertical="center"/>
    </xf>
    <xf numFmtId="0" fontId="60" fillId="34" borderId="16" xfId="0" applyFont="1" applyFill="1" applyBorder="1" applyAlignment="1">
      <alignment horizontal="center" vertical="center"/>
    </xf>
    <xf numFmtId="3" fontId="60" fillId="34" borderId="18" xfId="0" applyNumberFormat="1" applyFont="1" applyFill="1" applyBorder="1" applyAlignment="1">
      <alignment vertical="center"/>
    </xf>
    <xf numFmtId="0" fontId="60" fillId="41" borderId="16" xfId="0" applyFont="1" applyFill="1" applyBorder="1" applyAlignment="1">
      <alignment horizontal="center" vertical="center"/>
    </xf>
    <xf numFmtId="3" fontId="60" fillId="41" borderId="18" xfId="0" applyNumberFormat="1" applyFont="1" applyFill="1" applyBorder="1" applyAlignment="1">
      <alignment vertical="center"/>
    </xf>
    <xf numFmtId="3" fontId="1" fillId="40" borderId="18" xfId="0" applyNumberFormat="1" applyFont="1" applyFill="1" applyBorder="1" applyAlignment="1">
      <alignment vertical="center"/>
    </xf>
    <xf numFmtId="0" fontId="60" fillId="41" borderId="22" xfId="0" applyFont="1" applyFill="1" applyBorder="1" applyAlignment="1">
      <alignment horizontal="center" vertical="center"/>
    </xf>
    <xf numFmtId="3" fontId="60" fillId="41" borderId="24" xfId="0" applyNumberFormat="1" applyFont="1" applyFill="1" applyBorder="1" applyAlignment="1">
      <alignment vertical="center"/>
    </xf>
    <xf numFmtId="0" fontId="60" fillId="41" borderId="24" xfId="0" applyFont="1" applyFill="1" applyBorder="1" applyAlignment="1">
      <alignment vertical="center"/>
    </xf>
    <xf numFmtId="3" fontId="60" fillId="41" borderId="25" xfId="0" applyNumberFormat="1" applyFont="1" applyFill="1" applyBorder="1" applyAlignment="1">
      <alignment vertical="center"/>
    </xf>
    <xf numFmtId="3" fontId="67" fillId="0" borderId="0" xfId="0" applyNumberFormat="1" applyFont="1" applyAlignment="1">
      <alignment vertical="center"/>
    </xf>
    <xf numFmtId="0" fontId="60" fillId="37" borderId="16" xfId="0" applyFont="1" applyFill="1" applyBorder="1" applyAlignment="1">
      <alignment horizontal="left" vertical="center"/>
    </xf>
    <xf numFmtId="0" fontId="60" fillId="37" borderId="16" xfId="0" applyFont="1" applyFill="1" applyBorder="1" applyAlignment="1">
      <alignment horizontal="center" vertical="center"/>
    </xf>
    <xf numFmtId="3" fontId="67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0" fillId="0" borderId="35" xfId="0" applyFont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0" fillId="33" borderId="44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vertical="center"/>
    </xf>
    <xf numFmtId="0" fontId="60" fillId="33" borderId="19" xfId="0" applyFont="1" applyFill="1" applyBorder="1" applyAlignment="1">
      <alignment horizontal="center" vertical="center"/>
    </xf>
    <xf numFmtId="0" fontId="60" fillId="0" borderId="39" xfId="0" applyFont="1" applyBorder="1" applyAlignment="1">
      <alignment vertical="center" wrapText="1"/>
    </xf>
    <xf numFmtId="0" fontId="60" fillId="39" borderId="31" xfId="0" applyFont="1" applyFill="1" applyBorder="1" applyAlignment="1">
      <alignment horizontal="left" vertical="center"/>
    </xf>
    <xf numFmtId="3" fontId="67" fillId="33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60" fillId="33" borderId="44" xfId="0" applyFont="1" applyFill="1" applyBorder="1" applyAlignment="1">
      <alignment horizontal="left" vertical="center"/>
    </xf>
    <xf numFmtId="0" fontId="60" fillId="0" borderId="34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0" fillId="33" borderId="34" xfId="0" applyFont="1" applyFill="1" applyBorder="1" applyAlignment="1">
      <alignment vertical="center"/>
    </xf>
    <xf numFmtId="0" fontId="60" fillId="33" borderId="35" xfId="0" applyFont="1" applyFill="1" applyBorder="1" applyAlignment="1">
      <alignment vertical="center"/>
    </xf>
    <xf numFmtId="0" fontId="61" fillId="33" borderId="18" xfId="0" applyFont="1" applyFill="1" applyBorder="1" applyAlignment="1">
      <alignment vertical="center"/>
    </xf>
    <xf numFmtId="0" fontId="60" fillId="0" borderId="41" xfId="0" applyFont="1" applyBorder="1" applyAlignment="1">
      <alignment vertical="center" wrapText="1"/>
    </xf>
    <xf numFmtId="0" fontId="60" fillId="40" borderId="16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 wrapText="1"/>
    </xf>
    <xf numFmtId="3" fontId="60" fillId="33" borderId="0" xfId="0" applyNumberFormat="1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41" borderId="11" xfId="0" applyNumberFormat="1" applyFont="1" applyFill="1" applyBorder="1" applyAlignment="1">
      <alignment vertical="center"/>
    </xf>
    <xf numFmtId="3" fontId="1" fillId="35" borderId="38" xfId="0" applyNumberFormat="1" applyFont="1" applyFill="1" applyBorder="1" applyAlignment="1">
      <alignment vertical="center"/>
    </xf>
    <xf numFmtId="3" fontId="1" fillId="40" borderId="38" xfId="0" applyNumberFormat="1" applyFont="1" applyFill="1" applyBorder="1" applyAlignment="1">
      <alignment vertical="center"/>
    </xf>
    <xf numFmtId="0" fontId="1" fillId="36" borderId="38" xfId="0" applyFont="1" applyFill="1" applyBorder="1" applyAlignment="1">
      <alignment vertical="center"/>
    </xf>
    <xf numFmtId="0" fontId="1" fillId="33" borderId="38" xfId="0" applyFont="1" applyFill="1" applyBorder="1" applyAlignment="1">
      <alignment vertical="center"/>
    </xf>
    <xf numFmtId="0" fontId="1" fillId="40" borderId="11" xfId="0" applyFont="1" applyFill="1" applyBorder="1" applyAlignment="1">
      <alignment vertical="center"/>
    </xf>
    <xf numFmtId="3" fontId="1" fillId="33" borderId="38" xfId="0" applyNumberFormat="1" applyFont="1" applyFill="1" applyBorder="1" applyAlignment="1">
      <alignment vertical="center"/>
    </xf>
    <xf numFmtId="0" fontId="1" fillId="41" borderId="11" xfId="0" applyFont="1" applyFill="1" applyBorder="1" applyAlignment="1">
      <alignment vertical="center"/>
    </xf>
    <xf numFmtId="0" fontId="1" fillId="41" borderId="18" xfId="0" applyFont="1" applyFill="1" applyBorder="1" applyAlignment="1">
      <alignment vertical="center"/>
    </xf>
    <xf numFmtId="3" fontId="1" fillId="37" borderId="18" xfId="0" applyNumberFormat="1" applyFont="1" applyFill="1" applyBorder="1" applyAlignment="1">
      <alignment vertical="center"/>
    </xf>
    <xf numFmtId="0" fontId="1" fillId="40" borderId="18" xfId="0" applyFont="1" applyFill="1" applyBorder="1" applyAlignment="1">
      <alignment vertical="center"/>
    </xf>
    <xf numFmtId="0" fontId="60" fillId="33" borderId="22" xfId="0" applyFont="1" applyFill="1" applyBorder="1" applyAlignment="1">
      <alignment horizontal="left" vertical="center"/>
    </xf>
    <xf numFmtId="0" fontId="61" fillId="0" borderId="42" xfId="0" applyFont="1" applyBorder="1" applyAlignment="1">
      <alignment horizontal="left" vertical="center" wrapText="1"/>
    </xf>
    <xf numFmtId="0" fontId="61" fillId="33" borderId="45" xfId="0" applyFont="1" applyFill="1" applyBorder="1" applyAlignment="1">
      <alignment vertical="center"/>
    </xf>
    <xf numFmtId="0" fontId="60" fillId="0" borderId="45" xfId="0" applyFont="1" applyBorder="1" applyAlignment="1">
      <alignment horizontal="center" vertical="center" wrapText="1"/>
    </xf>
    <xf numFmtId="0" fontId="60" fillId="33" borderId="45" xfId="0" applyFont="1" applyFill="1" applyBorder="1" applyAlignment="1">
      <alignment horizontal="center" vertical="center" wrapText="1"/>
    </xf>
    <xf numFmtId="0" fontId="60" fillId="33" borderId="45" xfId="0" applyFont="1" applyFill="1" applyBorder="1" applyAlignment="1">
      <alignment horizontal="center" vertical="center"/>
    </xf>
    <xf numFmtId="0" fontId="60" fillId="0" borderId="43" xfId="0" applyFont="1" applyBorder="1" applyAlignment="1">
      <alignment horizontal="centerContinuous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60" fillId="41" borderId="11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0" fillId="33" borderId="46" xfId="0" applyFont="1" applyFill="1" applyBorder="1" applyAlignment="1">
      <alignment vertical="center"/>
    </xf>
    <xf numFmtId="0" fontId="60" fillId="33" borderId="47" xfId="0" applyFont="1" applyFill="1" applyBorder="1" applyAlignment="1">
      <alignment vertical="center"/>
    </xf>
    <xf numFmtId="0" fontId="60" fillId="36" borderId="40" xfId="0" applyFont="1" applyFill="1" applyBorder="1" applyAlignment="1">
      <alignment vertical="center"/>
    </xf>
    <xf numFmtId="0" fontId="60" fillId="36" borderId="48" xfId="0" applyFont="1" applyFill="1" applyBorder="1" applyAlignment="1">
      <alignment vertical="center"/>
    </xf>
    <xf numFmtId="0" fontId="60" fillId="36" borderId="49" xfId="0" applyFont="1" applyFill="1" applyBorder="1" applyAlignment="1">
      <alignment vertical="center"/>
    </xf>
    <xf numFmtId="0" fontId="60" fillId="36" borderId="46" xfId="0" applyFont="1" applyFill="1" applyBorder="1" applyAlignment="1">
      <alignment vertical="center"/>
    </xf>
    <xf numFmtId="0" fontId="61" fillId="36" borderId="46" xfId="0" applyFont="1" applyFill="1" applyBorder="1" applyAlignment="1">
      <alignment vertical="center"/>
    </xf>
    <xf numFmtId="0" fontId="61" fillId="36" borderId="47" xfId="0" applyFont="1" applyFill="1" applyBorder="1" applyAlignment="1">
      <alignment vertical="center"/>
    </xf>
    <xf numFmtId="0" fontId="60" fillId="33" borderId="22" xfId="0" applyFont="1" applyFill="1" applyBorder="1" applyAlignment="1">
      <alignment horizontal="center" vertical="center"/>
    </xf>
    <xf numFmtId="3" fontId="1" fillId="33" borderId="24" xfId="0" applyNumberFormat="1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3" fontId="70" fillId="41" borderId="24" xfId="0" applyNumberFormat="1" applyFont="1" applyFill="1" applyBorder="1" applyAlignment="1">
      <alignment vertical="center"/>
    </xf>
    <xf numFmtId="0" fontId="70" fillId="41" borderId="24" xfId="0" applyFont="1" applyFill="1" applyBorder="1" applyAlignment="1">
      <alignment vertical="center"/>
    </xf>
    <xf numFmtId="3" fontId="70" fillId="41" borderId="25" xfId="0" applyNumberFormat="1" applyFont="1" applyFill="1" applyBorder="1" applyAlignment="1">
      <alignment vertical="center"/>
    </xf>
    <xf numFmtId="0" fontId="1" fillId="34" borderId="38" xfId="0" applyFont="1" applyFill="1" applyBorder="1" applyAlignment="1">
      <alignment vertical="center" wrapText="1" shrinkToFit="1"/>
    </xf>
    <xf numFmtId="0" fontId="2" fillId="34" borderId="10" xfId="0" applyFont="1" applyFill="1" applyBorder="1" applyAlignment="1">
      <alignment vertical="center" wrapText="1" shrinkToFit="1"/>
    </xf>
    <xf numFmtId="0" fontId="1" fillId="41" borderId="11" xfId="0" applyFont="1" applyFill="1" applyBorder="1" applyAlignment="1">
      <alignment vertical="center" wrapText="1"/>
    </xf>
    <xf numFmtId="0" fontId="2" fillId="41" borderId="11" xfId="0" applyFont="1" applyFill="1" applyBorder="1" applyAlignment="1">
      <alignment vertical="center"/>
    </xf>
    <xf numFmtId="0" fontId="60" fillId="41" borderId="38" xfId="0" applyFont="1" applyFill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left" vertical="center" wrapText="1"/>
    </xf>
    <xf numFmtId="0" fontId="60" fillId="41" borderId="37" xfId="0" applyFont="1" applyFill="1" applyBorder="1" applyAlignment="1">
      <alignment horizontal="left" vertical="center" wrapText="1"/>
    </xf>
    <xf numFmtId="0" fontId="1" fillId="40" borderId="11" xfId="0" applyFont="1" applyFill="1" applyBorder="1" applyAlignment="1">
      <alignment horizontal="left" vertical="center" wrapText="1"/>
    </xf>
    <xf numFmtId="0" fontId="1" fillId="33" borderId="38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39" borderId="50" xfId="0" applyFont="1" applyFill="1" applyBorder="1" applyAlignment="1">
      <alignment horizontal="left" vertical="center" wrapText="1"/>
    </xf>
    <xf numFmtId="0" fontId="1" fillId="39" borderId="51" xfId="0" applyFont="1" applyFill="1" applyBorder="1" applyAlignment="1">
      <alignment horizontal="left" vertical="center" wrapText="1"/>
    </xf>
    <xf numFmtId="0" fontId="1" fillId="39" borderId="5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37" borderId="3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1" fillId="34" borderId="38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60" fillId="0" borderId="38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0" borderId="35" xfId="0" applyFont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37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" fillId="41" borderId="38" xfId="0" applyFont="1" applyFill="1" applyBorder="1" applyAlignment="1">
      <alignment vertical="center" wrapText="1"/>
    </xf>
    <xf numFmtId="0" fontId="1" fillId="41" borderId="10" xfId="0" applyFont="1" applyFill="1" applyBorder="1" applyAlignment="1">
      <alignment vertical="center" wrapText="1"/>
    </xf>
    <xf numFmtId="0" fontId="1" fillId="41" borderId="37" xfId="0" applyFont="1" applyFill="1" applyBorder="1" applyAlignment="1">
      <alignment vertical="center" wrapText="1"/>
    </xf>
    <xf numFmtId="0" fontId="1" fillId="36" borderId="38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35" xfId="0" applyFont="1" applyFill="1" applyBorder="1" applyAlignment="1">
      <alignment horizontal="left" vertical="center" wrapText="1"/>
    </xf>
    <xf numFmtId="0" fontId="1" fillId="33" borderId="53" xfId="0" applyFont="1" applyFill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39" borderId="51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vertical="center"/>
    </xf>
    <xf numFmtId="0" fontId="1" fillId="40" borderId="38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1" fillId="40" borderId="3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1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" fillId="35" borderId="5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" fillId="0" borderId="5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" fillId="41" borderId="11" xfId="0" applyFont="1" applyFill="1" applyBorder="1" applyAlignment="1">
      <alignment vertical="center" wrapText="1"/>
    </xf>
    <xf numFmtId="0" fontId="1" fillId="37" borderId="35" xfId="0" applyFont="1" applyFill="1" applyBorder="1" applyAlignment="1">
      <alignment horizontal="left" vertical="center" wrapText="1"/>
    </xf>
    <xf numFmtId="0" fontId="60" fillId="36" borderId="54" xfId="0" applyFont="1" applyFill="1" applyBorder="1" applyAlignment="1">
      <alignment horizontal="left" vertical="center" wrapText="1"/>
    </xf>
    <xf numFmtId="0" fontId="60" fillId="36" borderId="17" xfId="0" applyFont="1" applyFill="1" applyBorder="1" applyAlignment="1">
      <alignment horizontal="left" vertical="center" wrapText="1"/>
    </xf>
    <xf numFmtId="0" fontId="60" fillId="36" borderId="48" xfId="0" applyFont="1" applyFill="1" applyBorder="1" applyAlignment="1">
      <alignment horizontal="left" vertical="center" wrapText="1"/>
    </xf>
    <xf numFmtId="0" fontId="70" fillId="41" borderId="57" xfId="0" applyFont="1" applyFill="1" applyBorder="1" applyAlignment="1">
      <alignment vertical="center" wrapText="1"/>
    </xf>
    <xf numFmtId="0" fontId="70" fillId="41" borderId="58" xfId="0" applyFont="1" applyFill="1" applyBorder="1" applyAlignment="1">
      <alignment vertical="center" wrapText="1"/>
    </xf>
    <xf numFmtId="0" fontId="70" fillId="41" borderId="23" xfId="0" applyFont="1" applyFill="1" applyBorder="1" applyAlignment="1">
      <alignment vertical="center" wrapText="1"/>
    </xf>
    <xf numFmtId="0" fontId="60" fillId="41" borderId="57" xfId="0" applyFont="1" applyFill="1" applyBorder="1" applyAlignment="1">
      <alignment horizontal="left" vertical="center" wrapText="1"/>
    </xf>
    <xf numFmtId="0" fontId="60" fillId="41" borderId="58" xfId="0" applyFont="1" applyFill="1" applyBorder="1" applyAlignment="1">
      <alignment horizontal="left" vertical="center" wrapText="1"/>
    </xf>
    <xf numFmtId="0" fontId="60" fillId="41" borderId="23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0" fontId="60" fillId="41" borderId="11" xfId="0" applyFont="1" applyFill="1" applyBorder="1" applyAlignment="1">
      <alignment vertical="center" wrapText="1"/>
    </xf>
    <xf numFmtId="0" fontId="60" fillId="41" borderId="11" xfId="0" applyFont="1" applyFill="1" applyBorder="1" applyAlignment="1">
      <alignment vertical="center"/>
    </xf>
    <xf numFmtId="0" fontId="60" fillId="41" borderId="38" xfId="0" applyFont="1" applyFill="1" applyBorder="1" applyAlignment="1">
      <alignment vertical="center"/>
    </xf>
    <xf numFmtId="0" fontId="60" fillId="34" borderId="11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0" fontId="60" fillId="38" borderId="45" xfId="0" applyFont="1" applyFill="1" applyBorder="1" applyAlignment="1">
      <alignment horizontal="right" vertical="center" wrapText="1"/>
    </xf>
    <xf numFmtId="0" fontId="61" fillId="0" borderId="45" xfId="0" applyFont="1" applyBorder="1" applyAlignment="1">
      <alignment vertical="center" wrapText="1"/>
    </xf>
    <xf numFmtId="0" fontId="60" fillId="39" borderId="11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left"/>
    </xf>
    <xf numFmtId="0" fontId="60" fillId="34" borderId="11" xfId="0" applyFont="1" applyFill="1" applyBorder="1" applyAlignment="1">
      <alignment vertical="center" wrapText="1" shrinkToFit="1"/>
    </xf>
    <xf numFmtId="0" fontId="61" fillId="34" borderId="11" xfId="0" applyFont="1" applyFill="1" applyBorder="1" applyAlignment="1">
      <alignment vertical="center" wrapText="1" shrinkToFit="1"/>
    </xf>
    <xf numFmtId="0" fontId="61" fillId="34" borderId="11" xfId="0" applyFont="1" applyFill="1" applyBorder="1" applyAlignment="1">
      <alignment horizontal="left" vertical="center" wrapText="1"/>
    </xf>
    <xf numFmtId="0" fontId="60" fillId="33" borderId="59" xfId="0" applyFont="1" applyFill="1" applyBorder="1" applyAlignment="1">
      <alignment horizontal="left" vertical="center" wrapText="1"/>
    </xf>
    <xf numFmtId="0" fontId="61" fillId="0" borderId="41" xfId="0" applyFont="1" applyBorder="1" applyAlignment="1">
      <alignment vertical="center" wrapText="1"/>
    </xf>
    <xf numFmtId="0" fontId="61" fillId="0" borderId="60" xfId="0" applyFont="1" applyBorder="1" applyAlignment="1">
      <alignment vertical="center" wrapText="1"/>
    </xf>
    <xf numFmtId="0" fontId="61" fillId="41" borderId="11" xfId="0" applyFont="1" applyFill="1" applyBorder="1" applyAlignment="1">
      <alignment vertical="center"/>
    </xf>
    <xf numFmtId="0" fontId="60" fillId="0" borderId="54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0" fillId="0" borderId="61" xfId="0" applyFont="1" applyBorder="1" applyAlignment="1">
      <alignment vertical="center" wrapText="1"/>
    </xf>
    <xf numFmtId="0" fontId="60" fillId="0" borderId="37" xfId="0" applyFont="1" applyBorder="1" applyAlignment="1">
      <alignment vertical="center" wrapText="1"/>
    </xf>
    <xf numFmtId="0" fontId="60" fillId="39" borderId="38" xfId="0" applyFont="1" applyFill="1" applyBorder="1" applyAlignment="1">
      <alignment horizontal="left" vertical="center" wrapText="1"/>
    </xf>
    <xf numFmtId="0" fontId="60" fillId="39" borderId="10" xfId="0" applyFont="1" applyFill="1" applyBorder="1" applyAlignment="1">
      <alignment horizontal="left" vertical="center" wrapText="1"/>
    </xf>
    <xf numFmtId="0" fontId="60" fillId="39" borderId="37" xfId="0" applyFont="1" applyFill="1" applyBorder="1" applyAlignment="1">
      <alignment horizontal="left" vertical="center" wrapText="1"/>
    </xf>
    <xf numFmtId="0" fontId="60" fillId="34" borderId="38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0" fillId="34" borderId="37" xfId="0" applyFont="1" applyFill="1" applyBorder="1" applyAlignment="1">
      <alignment horizontal="left" vertical="center" wrapText="1"/>
    </xf>
    <xf numFmtId="0" fontId="1" fillId="41" borderId="11" xfId="0" applyFont="1" applyFill="1" applyBorder="1" applyAlignment="1">
      <alignment vertical="center"/>
    </xf>
    <xf numFmtId="0" fontId="1" fillId="41" borderId="38" xfId="0" applyFont="1" applyFill="1" applyBorder="1" applyAlignment="1">
      <alignment vertical="center"/>
    </xf>
    <xf numFmtId="3" fontId="1" fillId="41" borderId="18" xfId="0" applyNumberFormat="1" applyFont="1" applyFill="1" applyBorder="1" applyAlignment="1">
      <alignment vertical="center"/>
    </xf>
    <xf numFmtId="0" fontId="1" fillId="41" borderId="24" xfId="0" applyFont="1" applyFill="1" applyBorder="1" applyAlignment="1">
      <alignment vertical="center" wrapText="1"/>
    </xf>
    <xf numFmtId="0" fontId="2" fillId="41" borderId="24" xfId="0" applyFont="1" applyFill="1" applyBorder="1" applyAlignment="1">
      <alignment vertical="center"/>
    </xf>
    <xf numFmtId="0" fontId="1" fillId="41" borderId="38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1" fillId="41" borderId="37" xfId="0" applyFont="1" applyFill="1" applyBorder="1" applyAlignment="1">
      <alignment horizontal="left" vertical="center" wrapText="1"/>
    </xf>
    <xf numFmtId="3" fontId="1" fillId="41" borderId="38" xfId="0" applyNumberFormat="1" applyFont="1" applyFill="1" applyBorder="1" applyAlignment="1">
      <alignment vertical="center"/>
    </xf>
    <xf numFmtId="0" fontId="72" fillId="0" borderId="11" xfId="0" applyFont="1" applyBorder="1" applyAlignment="1">
      <alignment horizontal="left" vertical="center" wrapText="1"/>
    </xf>
    <xf numFmtId="0" fontId="72" fillId="33" borderId="11" xfId="0" applyFont="1" applyFill="1" applyBorder="1" applyAlignment="1">
      <alignment vertical="center"/>
    </xf>
    <xf numFmtId="0" fontId="72" fillId="0" borderId="38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44</xdr:row>
      <xdr:rowOff>0</xdr:rowOff>
    </xdr:from>
    <xdr:to>
      <xdr:col>6</xdr:col>
      <xdr:colOff>47625</xdr:colOff>
      <xdr:row>44</xdr:row>
      <xdr:rowOff>0</xdr:rowOff>
    </xdr:to>
    <xdr:sp>
      <xdr:nvSpPr>
        <xdr:cNvPr id="1" name="WordArt 1"/>
        <xdr:cNvSpPr>
          <a:spLocks/>
        </xdr:cNvSpPr>
      </xdr:nvSpPr>
      <xdr:spPr>
        <a:xfrm>
          <a:off x="4600575" y="18221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44</xdr:row>
      <xdr:rowOff>0</xdr:rowOff>
    </xdr:from>
    <xdr:to>
      <xdr:col>5</xdr:col>
      <xdr:colOff>342900</xdr:colOff>
      <xdr:row>44</xdr:row>
      <xdr:rowOff>0</xdr:rowOff>
    </xdr:to>
    <xdr:sp>
      <xdr:nvSpPr>
        <xdr:cNvPr id="2" name="WordArt 25"/>
        <xdr:cNvSpPr>
          <a:spLocks/>
        </xdr:cNvSpPr>
      </xdr:nvSpPr>
      <xdr:spPr>
        <a:xfrm>
          <a:off x="4133850" y="18221325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15</xdr:col>
      <xdr:colOff>581025</xdr:colOff>
      <xdr:row>0</xdr:row>
      <xdr:rowOff>228600</xdr:rowOff>
    </xdr:to>
    <xdr:sp>
      <xdr:nvSpPr>
        <xdr:cNvPr id="3" name="WordArt 62"/>
        <xdr:cNvSpPr>
          <a:spLocks/>
        </xdr:cNvSpPr>
      </xdr:nvSpPr>
      <xdr:spPr>
        <a:xfrm>
          <a:off x="7334250" y="0"/>
          <a:ext cx="22479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</xdr:txBody>
    </xdr:sp>
    <xdr:clientData/>
  </xdr:twoCellAnchor>
  <xdr:twoCellAnchor>
    <xdr:from>
      <xdr:col>6</xdr:col>
      <xdr:colOff>47625</xdr:colOff>
      <xdr:row>45</xdr:row>
      <xdr:rowOff>0</xdr:rowOff>
    </xdr:from>
    <xdr:to>
      <xdr:col>6</xdr:col>
      <xdr:colOff>47625</xdr:colOff>
      <xdr:row>45</xdr:row>
      <xdr:rowOff>0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600575" y="1822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19</xdr:col>
      <xdr:colOff>523875</xdr:colOff>
      <xdr:row>5</xdr:row>
      <xdr:rowOff>0</xdr:rowOff>
    </xdr:from>
    <xdr:to>
      <xdr:col>22</xdr:col>
      <xdr:colOff>314325</xdr:colOff>
      <xdr:row>5</xdr:row>
      <xdr:rowOff>0</xdr:rowOff>
    </xdr:to>
    <xdr:sp>
      <xdr:nvSpPr>
        <xdr:cNvPr id="5" name="WordArt 103"/>
        <xdr:cNvSpPr>
          <a:spLocks/>
        </xdr:cNvSpPr>
      </xdr:nvSpPr>
      <xdr:spPr>
        <a:xfrm>
          <a:off x="14963775" y="1657350"/>
          <a:ext cx="161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1</xdr:col>
      <xdr:colOff>1428750</xdr:colOff>
      <xdr:row>125</xdr:row>
      <xdr:rowOff>0</xdr:rowOff>
    </xdr:from>
    <xdr:to>
      <xdr:col>1</xdr:col>
      <xdr:colOff>1552575</xdr:colOff>
      <xdr:row>125</xdr:row>
      <xdr:rowOff>0</xdr:rowOff>
    </xdr:to>
    <xdr:sp>
      <xdr:nvSpPr>
        <xdr:cNvPr id="6" name="Text Box 139"/>
        <xdr:cNvSpPr txBox="1">
          <a:spLocks noChangeArrowheads="1"/>
        </xdr:cNvSpPr>
      </xdr:nvSpPr>
      <xdr:spPr>
        <a:xfrm>
          <a:off x="1685925" y="367188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1428750</xdr:colOff>
      <xdr:row>120</xdr:row>
      <xdr:rowOff>0</xdr:rowOff>
    </xdr:from>
    <xdr:to>
      <xdr:col>1</xdr:col>
      <xdr:colOff>1562100</xdr:colOff>
      <xdr:row>120</xdr:row>
      <xdr:rowOff>0</xdr:rowOff>
    </xdr:to>
    <xdr:sp>
      <xdr:nvSpPr>
        <xdr:cNvPr id="7" name="Text Box 140"/>
        <xdr:cNvSpPr txBox="1">
          <a:spLocks noChangeArrowheads="1"/>
        </xdr:cNvSpPr>
      </xdr:nvSpPr>
      <xdr:spPr>
        <a:xfrm>
          <a:off x="1685925" y="357663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0</xdr:rowOff>
    </xdr:from>
    <xdr:to>
      <xdr:col>8</xdr:col>
      <xdr:colOff>781050</xdr:colOff>
      <xdr:row>1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4295775" y="0"/>
          <a:ext cx="22479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WordArt 5"/>
        <xdr:cNvSpPr>
          <a:spLocks/>
        </xdr:cNvSpPr>
      </xdr:nvSpPr>
      <xdr:spPr>
        <a:xfrm>
          <a:off x="6657975" y="1104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4</xdr:col>
      <xdr:colOff>295275</xdr:colOff>
      <xdr:row>31</xdr:row>
      <xdr:rowOff>0</xdr:rowOff>
    </xdr:from>
    <xdr:to>
      <xdr:col>4</xdr:col>
      <xdr:colOff>419100</xdr:colOff>
      <xdr:row>31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3876675" y="123539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190500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4543425" y="123539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247650</xdr:colOff>
      <xdr:row>31</xdr:row>
      <xdr:rowOff>0</xdr:rowOff>
    </xdr:from>
    <xdr:to>
      <xdr:col>6</xdr:col>
      <xdr:colOff>371475</xdr:colOff>
      <xdr:row>31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4991100" y="1235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314325</xdr:colOff>
      <xdr:row>31</xdr:row>
      <xdr:rowOff>0</xdr:rowOff>
    </xdr:from>
    <xdr:to>
      <xdr:col>8</xdr:col>
      <xdr:colOff>438150</xdr:colOff>
      <xdr:row>31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6076950" y="123539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1428750</xdr:colOff>
      <xdr:row>31</xdr:row>
      <xdr:rowOff>0</xdr:rowOff>
    </xdr:from>
    <xdr:to>
      <xdr:col>1</xdr:col>
      <xdr:colOff>1562100</xdr:colOff>
      <xdr:row>31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1685925" y="123539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66675</xdr:colOff>
      <xdr:row>31</xdr:row>
      <xdr:rowOff>0</xdr:rowOff>
    </xdr:from>
    <xdr:to>
      <xdr:col>0</xdr:col>
      <xdr:colOff>171450</xdr:colOff>
      <xdr:row>31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66675" y="123539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228600</xdr:colOff>
      <xdr:row>31</xdr:row>
      <xdr:rowOff>0</xdr:rowOff>
    </xdr:from>
    <xdr:to>
      <xdr:col>7</xdr:col>
      <xdr:colOff>485775</xdr:colOff>
      <xdr:row>31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5219700" y="123539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5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3.8515625" style="112" customWidth="1"/>
    <col min="2" max="2" width="26.28125" style="30" customWidth="1"/>
    <col min="3" max="3" width="9.140625" style="30" customWidth="1"/>
    <col min="4" max="4" width="4.8515625" style="30" customWidth="1"/>
    <col min="5" max="5" width="13.421875" style="30" customWidth="1"/>
    <col min="6" max="6" width="11.421875" style="30" customWidth="1"/>
    <col min="7" max="7" width="0.71875" style="30" hidden="1" customWidth="1"/>
    <col min="8" max="8" width="11.28125" style="30" customWidth="1"/>
    <col min="9" max="9" width="12.7109375" style="113" customWidth="1"/>
    <col min="10" max="10" width="10.140625" style="30" customWidth="1"/>
    <col min="11" max="11" width="5.7109375" style="30" customWidth="1"/>
    <col min="12" max="12" width="9.421875" style="30" customWidth="1"/>
    <col min="13" max="13" width="5.140625" style="30" customWidth="1"/>
    <col min="14" max="14" width="4.7109375" style="30" customWidth="1"/>
    <col min="15" max="15" width="6.8515625" style="30" customWidth="1"/>
    <col min="16" max="16" width="9.00390625" style="30" customWidth="1"/>
    <col min="17" max="17" width="42.57421875" style="6" customWidth="1"/>
    <col min="18" max="18" width="10.140625" style="6" bestFit="1" customWidth="1"/>
    <col min="19" max="19" width="19.8515625" style="6" customWidth="1"/>
    <col min="20" max="25" width="9.140625" style="6" customWidth="1"/>
    <col min="26" max="26" width="9.28125" style="6" customWidth="1"/>
    <col min="27" max="16384" width="9.140625" style="6" customWidth="1"/>
  </cols>
  <sheetData>
    <row r="1" spans="1:33" ht="27" customHeight="1">
      <c r="A1" s="25"/>
      <c r="B1" s="26"/>
      <c r="C1" s="26"/>
      <c r="D1" s="131"/>
      <c r="E1" s="131"/>
      <c r="F1" s="131"/>
      <c r="G1" s="131"/>
      <c r="H1" s="131"/>
      <c r="I1" s="132"/>
      <c r="J1" s="26"/>
      <c r="K1" s="26"/>
      <c r="L1" s="26"/>
      <c r="M1" s="28"/>
      <c r="N1" s="26"/>
      <c r="O1" s="26"/>
      <c r="P1" s="2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23.25" customHeight="1">
      <c r="A2" s="29"/>
      <c r="B2" s="26"/>
      <c r="C2" s="26"/>
      <c r="D2" s="133"/>
      <c r="E2" s="131"/>
      <c r="F2" s="134" t="s">
        <v>11</v>
      </c>
      <c r="G2" s="135"/>
      <c r="H2" s="135"/>
      <c r="I2" s="132"/>
      <c r="J2" s="26"/>
      <c r="K2" s="26"/>
      <c r="L2" s="26"/>
      <c r="M2" s="28"/>
      <c r="N2" s="26"/>
      <c r="O2" s="26"/>
      <c r="P2" s="2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5" t="s">
        <v>4</v>
      </c>
      <c r="B3" s="26"/>
      <c r="C3" s="26"/>
      <c r="D3" s="136" t="s">
        <v>55</v>
      </c>
      <c r="E3" s="131"/>
      <c r="F3" s="135"/>
      <c r="G3" s="135"/>
      <c r="H3" s="135"/>
      <c r="I3" s="132"/>
      <c r="J3" s="26"/>
      <c r="K3" s="26"/>
      <c r="L3" s="26"/>
      <c r="M3" s="26" t="s">
        <v>84</v>
      </c>
      <c r="N3" s="144"/>
      <c r="O3" s="26"/>
      <c r="P3" s="2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5.25" customHeight="1" thickBot="1">
      <c r="A4" s="29"/>
      <c r="B4" s="26"/>
      <c r="C4" s="26"/>
      <c r="D4" s="26"/>
      <c r="E4" s="26"/>
      <c r="F4" s="31"/>
      <c r="G4" s="31"/>
      <c r="H4" s="31"/>
      <c r="I4" s="27"/>
      <c r="J4" s="26"/>
      <c r="K4" s="26"/>
      <c r="L4" s="26"/>
      <c r="M4" s="26"/>
      <c r="N4" s="26"/>
      <c r="O4" s="26"/>
      <c r="P4" s="2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54.75" customHeight="1" thickBot="1">
      <c r="A5" s="248" t="s">
        <v>23</v>
      </c>
      <c r="B5" s="32"/>
      <c r="C5" s="33"/>
      <c r="D5" s="33"/>
      <c r="E5" s="291" t="s">
        <v>5</v>
      </c>
      <c r="F5" s="310" t="s">
        <v>66</v>
      </c>
      <c r="G5" s="34" t="s">
        <v>19</v>
      </c>
      <c r="H5" s="310" t="s">
        <v>67</v>
      </c>
      <c r="I5" s="303" t="s">
        <v>0</v>
      </c>
      <c r="J5" s="304"/>
      <c r="K5" s="304"/>
      <c r="L5" s="304"/>
      <c r="M5" s="304"/>
      <c r="N5" s="304"/>
      <c r="O5" s="304"/>
      <c r="P5" s="30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9.5" customHeight="1">
      <c r="A6" s="249"/>
      <c r="B6" s="35"/>
      <c r="C6" s="31"/>
      <c r="D6" s="31"/>
      <c r="E6" s="292"/>
      <c r="F6" s="311"/>
      <c r="G6" s="36"/>
      <c r="H6" s="292"/>
      <c r="I6" s="37" t="s">
        <v>49</v>
      </c>
      <c r="J6" s="39" t="s">
        <v>20</v>
      </c>
      <c r="K6" s="38" t="s">
        <v>64</v>
      </c>
      <c r="L6" s="39" t="s">
        <v>65</v>
      </c>
      <c r="M6" s="39" t="s">
        <v>21</v>
      </c>
      <c r="N6" s="39" t="s">
        <v>22</v>
      </c>
      <c r="O6" s="39" t="s">
        <v>71</v>
      </c>
      <c r="P6" s="40" t="s">
        <v>73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3.25" customHeight="1" thickBot="1">
      <c r="A7" s="41">
        <v>1</v>
      </c>
      <c r="B7" s="306">
        <v>2</v>
      </c>
      <c r="C7" s="307"/>
      <c r="D7" s="307"/>
      <c r="E7" s="42">
        <v>3</v>
      </c>
      <c r="F7" s="43">
        <v>4</v>
      </c>
      <c r="G7" s="44">
        <v>5</v>
      </c>
      <c r="H7" s="42">
        <v>5</v>
      </c>
      <c r="I7" s="45">
        <v>6</v>
      </c>
      <c r="J7" s="46">
        <v>7</v>
      </c>
      <c r="K7" s="47">
        <v>8</v>
      </c>
      <c r="L7" s="47">
        <v>9</v>
      </c>
      <c r="M7" s="47">
        <v>10</v>
      </c>
      <c r="N7" s="47">
        <v>11</v>
      </c>
      <c r="O7" s="47">
        <v>12</v>
      </c>
      <c r="P7" s="48">
        <v>13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9.5" customHeight="1" thickBot="1">
      <c r="A8" s="49"/>
      <c r="B8" s="50" t="s">
        <v>69</v>
      </c>
      <c r="C8" s="51"/>
      <c r="D8" s="51"/>
      <c r="E8" s="52"/>
      <c r="F8" s="51"/>
      <c r="G8" s="51"/>
      <c r="H8" s="52"/>
      <c r="I8" s="53"/>
      <c r="J8" s="51"/>
      <c r="K8" s="33"/>
      <c r="L8" s="33"/>
      <c r="M8" s="33"/>
      <c r="N8" s="33"/>
      <c r="O8" s="33"/>
      <c r="P8" s="54"/>
      <c r="Q8" s="9"/>
      <c r="R8" s="5"/>
      <c r="T8" s="10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1" customHeight="1" thickBot="1">
      <c r="A9" s="55"/>
      <c r="B9" s="308" t="s">
        <v>9</v>
      </c>
      <c r="C9" s="309"/>
      <c r="D9" s="309"/>
      <c r="E9" s="57">
        <f aca="true" t="shared" si="0" ref="E9:P9">E10+E58</f>
        <v>2925356</v>
      </c>
      <c r="F9" s="57">
        <f t="shared" si="0"/>
        <v>711622</v>
      </c>
      <c r="G9" s="57">
        <f t="shared" si="0"/>
        <v>88400</v>
      </c>
      <c r="H9" s="57">
        <f t="shared" si="0"/>
        <v>2213734</v>
      </c>
      <c r="I9" s="57">
        <f t="shared" si="0"/>
        <v>454700</v>
      </c>
      <c r="J9" s="56">
        <f t="shared" si="0"/>
        <v>44978</v>
      </c>
      <c r="K9" s="56">
        <f t="shared" si="0"/>
        <v>0</v>
      </c>
      <c r="L9" s="56">
        <f t="shared" si="0"/>
        <v>695857</v>
      </c>
      <c r="M9" s="56">
        <f t="shared" si="0"/>
        <v>0</v>
      </c>
      <c r="N9" s="56">
        <f t="shared" si="0"/>
        <v>0</v>
      </c>
      <c r="O9" s="56">
        <f t="shared" si="0"/>
        <v>6825</v>
      </c>
      <c r="P9" s="56">
        <f t="shared" si="0"/>
        <v>870276</v>
      </c>
      <c r="Q9" s="140"/>
      <c r="R9" s="2"/>
      <c r="S9" s="8"/>
      <c r="T9" s="11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49.5" customHeight="1">
      <c r="A10" s="58"/>
      <c r="B10" s="253" t="s">
        <v>38</v>
      </c>
      <c r="C10" s="254"/>
      <c r="D10" s="255"/>
      <c r="E10" s="59">
        <f aca="true" t="shared" si="1" ref="E10:P10">E21+E44+E23+E26+E28+E39</f>
        <v>2527727</v>
      </c>
      <c r="F10" s="59">
        <f t="shared" si="1"/>
        <v>637032</v>
      </c>
      <c r="G10" s="59">
        <f t="shared" si="1"/>
        <v>88400</v>
      </c>
      <c r="H10" s="59">
        <f t="shared" si="1"/>
        <v>1890695</v>
      </c>
      <c r="I10" s="59">
        <f t="shared" si="1"/>
        <v>428300</v>
      </c>
      <c r="J10" s="59">
        <f t="shared" si="1"/>
        <v>38008</v>
      </c>
      <c r="K10" s="59">
        <f t="shared" si="1"/>
        <v>0</v>
      </c>
      <c r="L10" s="59">
        <f t="shared" si="1"/>
        <v>644325</v>
      </c>
      <c r="M10" s="59">
        <f t="shared" si="1"/>
        <v>0</v>
      </c>
      <c r="N10" s="59">
        <f t="shared" si="1"/>
        <v>0</v>
      </c>
      <c r="O10" s="59">
        <f t="shared" si="1"/>
        <v>5460</v>
      </c>
      <c r="P10" s="59">
        <f t="shared" si="1"/>
        <v>633504</v>
      </c>
      <c r="Q10" s="140"/>
      <c r="R10" s="3"/>
      <c r="S10" s="8"/>
      <c r="T10" s="1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5" customHeight="1" hidden="1">
      <c r="A11" s="60"/>
      <c r="B11" s="61"/>
      <c r="C11" s="13"/>
      <c r="D11" s="13" t="s">
        <v>13</v>
      </c>
      <c r="E11" s="62">
        <f>E12</f>
        <v>0</v>
      </c>
      <c r="F11" s="63">
        <f aca="true" t="shared" si="2" ref="F11:G14">E11</f>
        <v>0</v>
      </c>
      <c r="G11" s="64">
        <f t="shared" si="2"/>
        <v>0</v>
      </c>
      <c r="H11" s="62"/>
      <c r="I11" s="195">
        <f>I12</f>
        <v>0</v>
      </c>
      <c r="J11" s="17"/>
      <c r="K11" s="65"/>
      <c r="L11" s="65"/>
      <c r="M11" s="65"/>
      <c r="N11" s="65"/>
      <c r="O11" s="17"/>
      <c r="P11" s="66"/>
      <c r="Q11" s="140"/>
      <c r="R11" s="12"/>
      <c r="S11" s="8"/>
      <c r="T11" s="8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" customHeight="1" hidden="1">
      <c r="A12" s="60"/>
      <c r="B12" s="1" t="s">
        <v>6</v>
      </c>
      <c r="C12" s="14"/>
      <c r="D12" s="14"/>
      <c r="E12" s="67">
        <f>E13+E14</f>
        <v>0</v>
      </c>
      <c r="F12" s="68">
        <f t="shared" si="2"/>
        <v>0</v>
      </c>
      <c r="G12" s="14">
        <f t="shared" si="2"/>
        <v>0</v>
      </c>
      <c r="H12" s="67"/>
      <c r="I12" s="102">
        <f>I13+I14</f>
        <v>0</v>
      </c>
      <c r="J12" s="18"/>
      <c r="K12" s="70"/>
      <c r="L12" s="70"/>
      <c r="M12" s="70"/>
      <c r="N12" s="70"/>
      <c r="O12" s="18"/>
      <c r="P12" s="71"/>
      <c r="Q12" s="140"/>
      <c r="R12" s="12"/>
      <c r="S12" s="8"/>
      <c r="T12" s="8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5" customHeight="1" hidden="1">
      <c r="A13" s="72">
        <v>1</v>
      </c>
      <c r="B13" s="251"/>
      <c r="C13" s="256"/>
      <c r="D13" s="256"/>
      <c r="E13" s="74"/>
      <c r="F13" s="75">
        <f t="shared" si="2"/>
        <v>0</v>
      </c>
      <c r="G13" s="73">
        <f t="shared" si="2"/>
        <v>0</v>
      </c>
      <c r="H13" s="74"/>
      <c r="I13" s="101"/>
      <c r="J13" s="16"/>
      <c r="K13" s="23"/>
      <c r="L13" s="23"/>
      <c r="M13" s="23"/>
      <c r="N13" s="23"/>
      <c r="O13" s="23"/>
      <c r="P13" s="77"/>
      <c r="Q13" s="140"/>
      <c r="R13" s="12"/>
      <c r="S13" s="8"/>
      <c r="T13" s="8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5" customHeight="1" hidden="1">
      <c r="A14" s="72">
        <v>2</v>
      </c>
      <c r="B14" s="73"/>
      <c r="C14" s="78"/>
      <c r="D14" s="79"/>
      <c r="E14" s="74"/>
      <c r="F14" s="75">
        <f t="shared" si="2"/>
        <v>0</v>
      </c>
      <c r="G14" s="73">
        <f t="shared" si="2"/>
        <v>0</v>
      </c>
      <c r="H14" s="74"/>
      <c r="I14" s="101"/>
      <c r="J14" s="16"/>
      <c r="K14" s="23"/>
      <c r="L14" s="23"/>
      <c r="M14" s="23"/>
      <c r="N14" s="23"/>
      <c r="O14" s="23"/>
      <c r="P14" s="77"/>
      <c r="Q14" s="140"/>
      <c r="R14" s="12"/>
      <c r="S14" s="8"/>
      <c r="T14" s="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5" customHeight="1" hidden="1">
      <c r="A15" s="72"/>
      <c r="B15" s="238" t="s">
        <v>12</v>
      </c>
      <c r="C15" s="239"/>
      <c r="D15" s="239"/>
      <c r="E15" s="62">
        <f>E16</f>
        <v>0</v>
      </c>
      <c r="F15" s="63">
        <f>F16</f>
        <v>0</v>
      </c>
      <c r="G15" s="64">
        <f>G16</f>
        <v>0</v>
      </c>
      <c r="H15" s="62"/>
      <c r="I15" s="195"/>
      <c r="J15" s="17"/>
      <c r="K15" s="17"/>
      <c r="L15" s="65"/>
      <c r="M15" s="65"/>
      <c r="N15" s="65"/>
      <c r="O15" s="65"/>
      <c r="P15" s="66"/>
      <c r="Q15" s="140"/>
      <c r="R15" s="12"/>
      <c r="S15" s="8"/>
      <c r="T15" s="8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5" customHeight="1" hidden="1">
      <c r="A16" s="72">
        <v>3</v>
      </c>
      <c r="B16" s="15"/>
      <c r="C16" s="1"/>
      <c r="D16" s="1"/>
      <c r="E16" s="67"/>
      <c r="F16" s="68">
        <v>0</v>
      </c>
      <c r="G16" s="14">
        <v>0</v>
      </c>
      <c r="H16" s="67"/>
      <c r="I16" s="102"/>
      <c r="J16" s="18"/>
      <c r="K16" s="18"/>
      <c r="L16" s="70"/>
      <c r="M16" s="70"/>
      <c r="N16" s="70"/>
      <c r="O16" s="70"/>
      <c r="P16" s="71"/>
      <c r="Q16" s="140"/>
      <c r="R16" s="12"/>
      <c r="S16" s="8"/>
      <c r="T16" s="8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5" customHeight="1" hidden="1">
      <c r="A17" s="72"/>
      <c r="B17" s="260" t="s">
        <v>7</v>
      </c>
      <c r="C17" s="261"/>
      <c r="D17" s="261"/>
      <c r="E17" s="62">
        <f>E18</f>
        <v>0</v>
      </c>
      <c r="F17" s="63">
        <f aca="true" t="shared" si="3" ref="F17:G20">E17</f>
        <v>0</v>
      </c>
      <c r="G17" s="64">
        <f t="shared" si="3"/>
        <v>0</v>
      </c>
      <c r="H17" s="62"/>
      <c r="I17" s="195">
        <f>I18</f>
        <v>0</v>
      </c>
      <c r="J17" s="17"/>
      <c r="K17" s="65"/>
      <c r="L17" s="65"/>
      <c r="M17" s="65"/>
      <c r="N17" s="65"/>
      <c r="O17" s="17"/>
      <c r="P17" s="66"/>
      <c r="Q17" s="140"/>
      <c r="R17" s="12"/>
      <c r="S17" s="8"/>
      <c r="T17" s="8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5" customHeight="1" hidden="1">
      <c r="A18" s="60"/>
      <c r="B18" s="1" t="s">
        <v>8</v>
      </c>
      <c r="C18" s="14"/>
      <c r="D18" s="14"/>
      <c r="E18" s="67">
        <f>E19+E20</f>
        <v>0</v>
      </c>
      <c r="F18" s="68">
        <f t="shared" si="3"/>
        <v>0</v>
      </c>
      <c r="G18" s="14">
        <f t="shared" si="3"/>
        <v>0</v>
      </c>
      <c r="H18" s="67"/>
      <c r="I18" s="102"/>
      <c r="J18" s="18"/>
      <c r="K18" s="70"/>
      <c r="L18" s="70"/>
      <c r="M18" s="70"/>
      <c r="N18" s="70"/>
      <c r="O18" s="18"/>
      <c r="P18" s="71"/>
      <c r="Q18" s="140"/>
      <c r="R18" s="12"/>
      <c r="S18" s="8"/>
      <c r="T18" s="8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5" customHeight="1" hidden="1">
      <c r="A19" s="72">
        <v>4</v>
      </c>
      <c r="B19" s="251"/>
      <c r="C19" s="256"/>
      <c r="D19" s="256"/>
      <c r="E19" s="74"/>
      <c r="F19" s="75">
        <f t="shared" si="3"/>
        <v>0</v>
      </c>
      <c r="G19" s="73">
        <f t="shared" si="3"/>
        <v>0</v>
      </c>
      <c r="H19" s="74"/>
      <c r="I19" s="101"/>
      <c r="J19" s="16"/>
      <c r="K19" s="23"/>
      <c r="L19" s="23"/>
      <c r="M19" s="23"/>
      <c r="N19" s="23"/>
      <c r="O19" s="23"/>
      <c r="P19" s="77"/>
      <c r="Q19" s="140"/>
      <c r="R19" s="12"/>
      <c r="S19" s="8"/>
      <c r="T19" s="8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5" customHeight="1" hidden="1">
      <c r="A20" s="72">
        <v>5</v>
      </c>
      <c r="B20" s="251"/>
      <c r="C20" s="256"/>
      <c r="D20" s="256"/>
      <c r="E20" s="74"/>
      <c r="F20" s="75">
        <f t="shared" si="3"/>
        <v>0</v>
      </c>
      <c r="G20" s="73">
        <f t="shared" si="3"/>
        <v>0</v>
      </c>
      <c r="H20" s="74"/>
      <c r="I20" s="101"/>
      <c r="J20" s="16"/>
      <c r="K20" s="23"/>
      <c r="L20" s="23"/>
      <c r="M20" s="23"/>
      <c r="N20" s="23"/>
      <c r="O20" s="23"/>
      <c r="P20" s="77"/>
      <c r="Q20" s="140"/>
      <c r="R20" s="12"/>
      <c r="S20" s="8"/>
      <c r="T20" s="8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35.25" customHeight="1">
      <c r="A21" s="80"/>
      <c r="B21" s="257" t="s">
        <v>16</v>
      </c>
      <c r="C21" s="275"/>
      <c r="D21" s="275"/>
      <c r="E21" s="81">
        <f aca="true" t="shared" si="4" ref="E21:P21">SUM(E22:E22)</f>
        <v>2498</v>
      </c>
      <c r="F21" s="81">
        <f t="shared" si="4"/>
        <v>2498</v>
      </c>
      <c r="G21" s="81">
        <f t="shared" si="4"/>
        <v>6500</v>
      </c>
      <c r="H21" s="81">
        <f t="shared" si="4"/>
        <v>0</v>
      </c>
      <c r="I21" s="81">
        <f t="shared" si="4"/>
        <v>0</v>
      </c>
      <c r="J21" s="81">
        <f t="shared" si="4"/>
        <v>0</v>
      </c>
      <c r="K21" s="81">
        <f t="shared" si="4"/>
        <v>0</v>
      </c>
      <c r="L21" s="81">
        <f t="shared" si="4"/>
        <v>2502</v>
      </c>
      <c r="M21" s="81">
        <f t="shared" si="4"/>
        <v>0</v>
      </c>
      <c r="N21" s="81">
        <f t="shared" si="4"/>
        <v>0</v>
      </c>
      <c r="O21" s="81">
        <f t="shared" si="4"/>
        <v>0</v>
      </c>
      <c r="P21" s="81">
        <f t="shared" si="4"/>
        <v>0</v>
      </c>
      <c r="Q21" s="140"/>
      <c r="R21" s="4"/>
      <c r="S21" s="8"/>
      <c r="T21" s="8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18" s="146" customFormat="1" ht="35.25" customHeight="1">
      <c r="A22" s="130">
        <v>6</v>
      </c>
      <c r="B22" s="240" t="s">
        <v>34</v>
      </c>
      <c r="C22" s="315"/>
      <c r="D22" s="315"/>
      <c r="E22" s="19">
        <f>F22+H22</f>
        <v>2498</v>
      </c>
      <c r="F22" s="18">
        <v>2498</v>
      </c>
      <c r="G22" s="18">
        <v>6500</v>
      </c>
      <c r="H22" s="196">
        <f>I22</f>
        <v>0</v>
      </c>
      <c r="I22" s="19"/>
      <c r="J22" s="16">
        <v>0</v>
      </c>
      <c r="K22" s="16">
        <v>0</v>
      </c>
      <c r="L22" s="16">
        <v>2502</v>
      </c>
      <c r="M22" s="16">
        <v>0</v>
      </c>
      <c r="N22" s="16">
        <v>0</v>
      </c>
      <c r="O22" s="16">
        <v>0</v>
      </c>
      <c r="P22" s="89">
        <v>0</v>
      </c>
      <c r="Q22" s="169"/>
      <c r="R22" s="169"/>
    </row>
    <row r="23" spans="1:18" s="146" customFormat="1" ht="21.75" customHeight="1">
      <c r="A23" s="170"/>
      <c r="B23" s="257" t="s">
        <v>14</v>
      </c>
      <c r="C23" s="273"/>
      <c r="D23" s="274"/>
      <c r="E23" s="22">
        <f aca="true" t="shared" si="5" ref="E23:O23">SUM(E24+E25)</f>
        <v>743613</v>
      </c>
      <c r="F23" s="22">
        <f t="shared" si="5"/>
        <v>331224</v>
      </c>
      <c r="G23" s="22">
        <f t="shared" si="5"/>
        <v>6500</v>
      </c>
      <c r="H23" s="22">
        <f t="shared" si="5"/>
        <v>412389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412389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08">
        <f>SUM(P24+P25)</f>
        <v>0</v>
      </c>
      <c r="Q23" s="169"/>
      <c r="R23" s="169"/>
    </row>
    <row r="24" spans="1:20" s="146" customFormat="1" ht="78.75" customHeight="1">
      <c r="A24" s="130">
        <v>7</v>
      </c>
      <c r="B24" s="246" t="s">
        <v>68</v>
      </c>
      <c r="C24" s="301"/>
      <c r="D24" s="302"/>
      <c r="E24" s="19">
        <f>H24+F24</f>
        <v>487721</v>
      </c>
      <c r="F24" s="196">
        <v>139308</v>
      </c>
      <c r="G24" s="18">
        <v>6500</v>
      </c>
      <c r="H24" s="196">
        <f>L24</f>
        <v>348413</v>
      </c>
      <c r="I24" s="197"/>
      <c r="J24" s="16">
        <v>0</v>
      </c>
      <c r="K24" s="16">
        <v>0</v>
      </c>
      <c r="L24" s="16">
        <v>348413</v>
      </c>
      <c r="M24" s="16">
        <v>0</v>
      </c>
      <c r="N24" s="16">
        <v>0</v>
      </c>
      <c r="O24" s="16">
        <v>0</v>
      </c>
      <c r="P24" s="198">
        <v>0</v>
      </c>
      <c r="Q24" s="169"/>
      <c r="R24" s="169"/>
      <c r="S24" s="169"/>
      <c r="T24" s="169"/>
    </row>
    <row r="25" spans="1:20" s="146" customFormat="1" ht="68.25" customHeight="1">
      <c r="A25" s="130">
        <v>8</v>
      </c>
      <c r="B25" s="246" t="s">
        <v>50</v>
      </c>
      <c r="C25" s="258"/>
      <c r="D25" s="262"/>
      <c r="E25" s="19">
        <f>H25+F25</f>
        <v>255892</v>
      </c>
      <c r="F25" s="196">
        <v>191916</v>
      </c>
      <c r="G25" s="18"/>
      <c r="H25" s="196">
        <f>L25</f>
        <v>63976</v>
      </c>
      <c r="I25" s="197"/>
      <c r="J25" s="16"/>
      <c r="K25" s="16"/>
      <c r="L25" s="16">
        <v>63976</v>
      </c>
      <c r="M25" s="16"/>
      <c r="N25" s="16"/>
      <c r="O25" s="16"/>
      <c r="P25" s="198"/>
      <c r="Q25" s="169"/>
      <c r="R25" s="169"/>
      <c r="S25" s="169"/>
      <c r="T25" s="169"/>
    </row>
    <row r="26" spans="1:16" s="146" customFormat="1" ht="21.75" customHeight="1">
      <c r="A26" s="170"/>
      <c r="B26" s="257" t="s">
        <v>30</v>
      </c>
      <c r="C26" s="273"/>
      <c r="D26" s="274"/>
      <c r="E26" s="83">
        <f aca="true" t="shared" si="6" ref="E26:O26">SUM(E27)</f>
        <v>2500</v>
      </c>
      <c r="F26" s="83">
        <f t="shared" si="6"/>
        <v>1250</v>
      </c>
      <c r="G26" s="83">
        <f t="shared" si="6"/>
        <v>6500</v>
      </c>
      <c r="H26" s="83">
        <f t="shared" si="6"/>
        <v>1250</v>
      </c>
      <c r="I26" s="83">
        <f t="shared" si="6"/>
        <v>0</v>
      </c>
      <c r="J26" s="83">
        <f t="shared" si="6"/>
        <v>0</v>
      </c>
      <c r="K26" s="83">
        <f t="shared" si="6"/>
        <v>0</v>
      </c>
      <c r="L26" s="83">
        <f t="shared" si="6"/>
        <v>1250</v>
      </c>
      <c r="M26" s="83">
        <f t="shared" si="6"/>
        <v>0</v>
      </c>
      <c r="N26" s="83">
        <f t="shared" si="6"/>
        <v>0</v>
      </c>
      <c r="O26" s="83">
        <f t="shared" si="6"/>
        <v>0</v>
      </c>
      <c r="P26" s="83">
        <f>SUM(P27)</f>
        <v>0</v>
      </c>
    </row>
    <row r="27" spans="1:16" s="146" customFormat="1" ht="51" customHeight="1">
      <c r="A27" s="130">
        <v>9</v>
      </c>
      <c r="B27" s="246" t="s">
        <v>35</v>
      </c>
      <c r="C27" s="301"/>
      <c r="D27" s="302"/>
      <c r="E27" s="19">
        <f>F27+H27</f>
        <v>2500</v>
      </c>
      <c r="F27" s="18">
        <v>1250</v>
      </c>
      <c r="G27" s="18">
        <v>6500</v>
      </c>
      <c r="H27" s="196">
        <f>L27</f>
        <v>1250</v>
      </c>
      <c r="I27" s="199">
        <v>0</v>
      </c>
      <c r="J27" s="16">
        <v>0</v>
      </c>
      <c r="K27" s="16">
        <v>0</v>
      </c>
      <c r="L27" s="16">
        <v>1250</v>
      </c>
      <c r="M27" s="16">
        <v>0</v>
      </c>
      <c r="N27" s="16">
        <v>0</v>
      </c>
      <c r="O27" s="16">
        <v>0</v>
      </c>
      <c r="P27" s="89">
        <v>0</v>
      </c>
    </row>
    <row r="28" spans="1:16" s="146" customFormat="1" ht="90" customHeight="1">
      <c r="A28" s="171"/>
      <c r="B28" s="286" t="s">
        <v>12</v>
      </c>
      <c r="C28" s="287"/>
      <c r="D28" s="287"/>
      <c r="E28" s="22">
        <f>SUM(E29:E82)</f>
        <v>1674616</v>
      </c>
      <c r="F28" s="22">
        <f>SUM(F29:F82)</f>
        <v>259358</v>
      </c>
      <c r="G28" s="22">
        <f>SUM(G29:G82)</f>
        <v>56900</v>
      </c>
      <c r="H28" s="22">
        <f>SUM(H29:H82)</f>
        <v>1415258</v>
      </c>
      <c r="I28" s="22">
        <f>SUM(I29:I38)</f>
        <v>409300</v>
      </c>
      <c r="J28" s="22">
        <f aca="true" t="shared" si="7" ref="J28:P28">SUM(J29:J82)</f>
        <v>38008</v>
      </c>
      <c r="K28" s="22">
        <f t="shared" si="7"/>
        <v>0</v>
      </c>
      <c r="L28" s="22">
        <f t="shared" si="7"/>
        <v>185386</v>
      </c>
      <c r="M28" s="22">
        <f t="shared" si="7"/>
        <v>0</v>
      </c>
      <c r="N28" s="22">
        <f t="shared" si="7"/>
        <v>0</v>
      </c>
      <c r="O28" s="22">
        <f t="shared" si="7"/>
        <v>5460</v>
      </c>
      <c r="P28" s="208">
        <f t="shared" si="7"/>
        <v>633504</v>
      </c>
    </row>
    <row r="29" spans="1:16" s="146" customFormat="1" ht="32.25" customHeight="1">
      <c r="A29" s="162">
        <v>10</v>
      </c>
      <c r="B29" s="240" t="s">
        <v>48</v>
      </c>
      <c r="C29" s="241"/>
      <c r="D29" s="241"/>
      <c r="E29" s="199">
        <f aca="true" t="shared" si="8" ref="E29:E38">SUM(F29:H29)</f>
        <v>22000</v>
      </c>
      <c r="F29" s="206">
        <v>10998</v>
      </c>
      <c r="G29" s="206"/>
      <c r="H29" s="199">
        <f aca="true" t="shared" si="9" ref="H29:H34">L29</f>
        <v>11002</v>
      </c>
      <c r="I29" s="199">
        <v>0</v>
      </c>
      <c r="J29" s="206">
        <v>0</v>
      </c>
      <c r="K29" s="206">
        <v>0</v>
      </c>
      <c r="L29" s="206">
        <v>11002</v>
      </c>
      <c r="M29" s="206">
        <v>0</v>
      </c>
      <c r="N29" s="206">
        <v>0</v>
      </c>
      <c r="O29" s="206">
        <v>0</v>
      </c>
      <c r="P29" s="207">
        <v>0</v>
      </c>
    </row>
    <row r="30" spans="1:16" s="146" customFormat="1" ht="33" customHeight="1">
      <c r="A30" s="162">
        <v>11</v>
      </c>
      <c r="B30" s="240" t="s">
        <v>36</v>
      </c>
      <c r="C30" s="241"/>
      <c r="D30" s="241"/>
      <c r="E30" s="199">
        <f t="shared" si="8"/>
        <v>2500</v>
      </c>
      <c r="F30" s="206">
        <v>1250</v>
      </c>
      <c r="G30" s="206"/>
      <c r="H30" s="199">
        <f t="shared" si="9"/>
        <v>1250</v>
      </c>
      <c r="I30" s="199">
        <v>0</v>
      </c>
      <c r="J30" s="206">
        <v>0</v>
      </c>
      <c r="K30" s="206">
        <v>0</v>
      </c>
      <c r="L30" s="206">
        <v>1250</v>
      </c>
      <c r="M30" s="206">
        <v>0</v>
      </c>
      <c r="N30" s="206">
        <v>0</v>
      </c>
      <c r="O30" s="206">
        <v>0</v>
      </c>
      <c r="P30" s="207">
        <v>0</v>
      </c>
    </row>
    <row r="31" spans="1:16" s="146" customFormat="1" ht="48.75" customHeight="1">
      <c r="A31" s="162">
        <v>12</v>
      </c>
      <c r="B31" s="240" t="s">
        <v>47</v>
      </c>
      <c r="C31" s="241"/>
      <c r="D31" s="241"/>
      <c r="E31" s="199">
        <f t="shared" si="8"/>
        <v>15000</v>
      </c>
      <c r="F31" s="206">
        <v>7500</v>
      </c>
      <c r="G31" s="206"/>
      <c r="H31" s="199">
        <f t="shared" si="9"/>
        <v>7500</v>
      </c>
      <c r="I31" s="199">
        <v>0</v>
      </c>
      <c r="J31" s="206"/>
      <c r="K31" s="206"/>
      <c r="L31" s="206">
        <v>7500</v>
      </c>
      <c r="M31" s="206"/>
      <c r="N31" s="206"/>
      <c r="O31" s="206"/>
      <c r="P31" s="207"/>
    </row>
    <row r="32" spans="1:16" s="146" customFormat="1" ht="30.75" customHeight="1">
      <c r="A32" s="162">
        <v>13</v>
      </c>
      <c r="B32" s="240" t="s">
        <v>44</v>
      </c>
      <c r="C32" s="241"/>
      <c r="D32" s="241"/>
      <c r="E32" s="199">
        <f t="shared" si="8"/>
        <v>8000</v>
      </c>
      <c r="F32" s="206">
        <v>4000</v>
      </c>
      <c r="G32" s="206"/>
      <c r="H32" s="199">
        <f t="shared" si="9"/>
        <v>4000</v>
      </c>
      <c r="I32" s="199">
        <v>0</v>
      </c>
      <c r="J32" s="206">
        <v>0</v>
      </c>
      <c r="K32" s="206">
        <v>0</v>
      </c>
      <c r="L32" s="206">
        <v>4000</v>
      </c>
      <c r="M32" s="206">
        <v>0</v>
      </c>
      <c r="N32" s="206">
        <v>0</v>
      </c>
      <c r="O32" s="206">
        <v>0</v>
      </c>
      <c r="P32" s="207">
        <v>0</v>
      </c>
    </row>
    <row r="33" spans="1:16" s="146" customFormat="1" ht="30.75" customHeight="1">
      <c r="A33" s="162">
        <v>14</v>
      </c>
      <c r="B33" s="240" t="s">
        <v>54</v>
      </c>
      <c r="C33" s="241"/>
      <c r="D33" s="241"/>
      <c r="E33" s="199">
        <f t="shared" si="8"/>
        <v>17000</v>
      </c>
      <c r="F33" s="206">
        <v>8499</v>
      </c>
      <c r="G33" s="206"/>
      <c r="H33" s="199">
        <f t="shared" si="9"/>
        <v>8501</v>
      </c>
      <c r="I33" s="199">
        <v>0</v>
      </c>
      <c r="J33" s="206">
        <v>0</v>
      </c>
      <c r="K33" s="206">
        <v>0</v>
      </c>
      <c r="L33" s="206">
        <v>8501</v>
      </c>
      <c r="M33" s="206">
        <v>0</v>
      </c>
      <c r="N33" s="206">
        <v>0</v>
      </c>
      <c r="O33" s="206">
        <v>0</v>
      </c>
      <c r="P33" s="207">
        <v>0</v>
      </c>
    </row>
    <row r="34" spans="1:16" s="146" customFormat="1" ht="30.75" customHeight="1">
      <c r="A34" s="162">
        <v>15</v>
      </c>
      <c r="B34" s="240" t="s">
        <v>53</v>
      </c>
      <c r="C34" s="241"/>
      <c r="D34" s="241"/>
      <c r="E34" s="199">
        <f t="shared" si="8"/>
        <v>17000</v>
      </c>
      <c r="F34" s="206">
        <v>8498</v>
      </c>
      <c r="G34" s="206"/>
      <c r="H34" s="199">
        <f t="shared" si="9"/>
        <v>8502</v>
      </c>
      <c r="I34" s="199">
        <v>0</v>
      </c>
      <c r="J34" s="206">
        <v>0</v>
      </c>
      <c r="K34" s="206">
        <v>0</v>
      </c>
      <c r="L34" s="206">
        <v>8502</v>
      </c>
      <c r="M34" s="206">
        <v>0</v>
      </c>
      <c r="N34" s="206">
        <v>0</v>
      </c>
      <c r="O34" s="206">
        <v>0</v>
      </c>
      <c r="P34" s="207">
        <v>0</v>
      </c>
    </row>
    <row r="35" spans="1:16" s="146" customFormat="1" ht="30.75" customHeight="1">
      <c r="A35" s="162">
        <v>1</v>
      </c>
      <c r="B35" s="240" t="s">
        <v>60</v>
      </c>
      <c r="C35" s="355"/>
      <c r="D35" s="356"/>
      <c r="E35" s="199">
        <f t="shared" si="8"/>
        <v>141752</v>
      </c>
      <c r="F35" s="206">
        <v>0</v>
      </c>
      <c r="G35" s="206"/>
      <c r="H35" s="199">
        <f>SUM(I35:J35)</f>
        <v>141752</v>
      </c>
      <c r="I35" s="357">
        <v>139220</v>
      </c>
      <c r="J35" s="206">
        <v>2532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7">
        <v>0</v>
      </c>
    </row>
    <row r="36" spans="1:16" s="146" customFormat="1" ht="30.75" customHeight="1">
      <c r="A36" s="162">
        <v>2</v>
      </c>
      <c r="B36" s="240" t="s">
        <v>61</v>
      </c>
      <c r="C36" s="240"/>
      <c r="D36" s="240"/>
      <c r="E36" s="199">
        <f t="shared" si="8"/>
        <v>105892</v>
      </c>
      <c r="F36" s="206">
        <v>0</v>
      </c>
      <c r="G36" s="206"/>
      <c r="H36" s="199">
        <f>SUM(I36:J36)</f>
        <v>105892</v>
      </c>
      <c r="I36" s="357">
        <v>103360</v>
      </c>
      <c r="J36" s="206">
        <v>2532</v>
      </c>
      <c r="K36" s="206">
        <v>0</v>
      </c>
      <c r="L36" s="206">
        <v>0</v>
      </c>
      <c r="M36" s="206">
        <v>0</v>
      </c>
      <c r="N36" s="206">
        <v>0</v>
      </c>
      <c r="O36" s="206">
        <v>0</v>
      </c>
      <c r="P36" s="207">
        <v>0</v>
      </c>
    </row>
    <row r="37" spans="1:16" s="146" customFormat="1" ht="30.75" customHeight="1">
      <c r="A37" s="162">
        <v>3</v>
      </c>
      <c r="B37" s="240" t="s">
        <v>62</v>
      </c>
      <c r="C37" s="241"/>
      <c r="D37" s="241"/>
      <c r="E37" s="199">
        <f t="shared" si="8"/>
        <v>85892</v>
      </c>
      <c r="F37" s="206">
        <v>0</v>
      </c>
      <c r="G37" s="206"/>
      <c r="H37" s="199">
        <f>SUM(I37:J37)</f>
        <v>85892</v>
      </c>
      <c r="I37" s="357">
        <v>83360</v>
      </c>
      <c r="J37" s="206">
        <v>2532</v>
      </c>
      <c r="K37" s="206">
        <v>0</v>
      </c>
      <c r="L37" s="206">
        <v>0</v>
      </c>
      <c r="M37" s="206">
        <v>0</v>
      </c>
      <c r="N37" s="206">
        <v>0</v>
      </c>
      <c r="O37" s="206">
        <v>0</v>
      </c>
      <c r="P37" s="207">
        <v>0</v>
      </c>
    </row>
    <row r="38" spans="1:16" s="146" customFormat="1" ht="30.75" customHeight="1">
      <c r="A38" s="162">
        <v>4</v>
      </c>
      <c r="B38" s="240" t="s">
        <v>63</v>
      </c>
      <c r="C38" s="241"/>
      <c r="D38" s="241"/>
      <c r="E38" s="199">
        <f t="shared" si="8"/>
        <v>85892</v>
      </c>
      <c r="F38" s="206">
        <v>0</v>
      </c>
      <c r="G38" s="206"/>
      <c r="H38" s="199">
        <f>SUM(I38:J38)</f>
        <v>85892</v>
      </c>
      <c r="I38" s="357">
        <v>83360</v>
      </c>
      <c r="J38" s="206">
        <v>2532</v>
      </c>
      <c r="K38" s="206">
        <v>0</v>
      </c>
      <c r="L38" s="206">
        <v>0</v>
      </c>
      <c r="M38" s="206">
        <v>0</v>
      </c>
      <c r="N38" s="206">
        <v>0</v>
      </c>
      <c r="O38" s="206">
        <v>0</v>
      </c>
      <c r="P38" s="207">
        <v>0</v>
      </c>
    </row>
    <row r="39" spans="1:16" s="146" customFormat="1" ht="30.75" customHeight="1">
      <c r="A39" s="171"/>
      <c r="B39" s="286" t="s">
        <v>7</v>
      </c>
      <c r="C39" s="287"/>
      <c r="D39" s="287"/>
      <c r="E39" s="22">
        <f aca="true" t="shared" si="10" ref="E39:P39">SUM(E40:E43)</f>
        <v>94500</v>
      </c>
      <c r="F39" s="22">
        <f t="shared" si="10"/>
        <v>37702</v>
      </c>
      <c r="G39" s="22">
        <f t="shared" si="10"/>
        <v>0</v>
      </c>
      <c r="H39" s="22">
        <f t="shared" si="10"/>
        <v>56798</v>
      </c>
      <c r="I39" s="22">
        <f t="shared" si="10"/>
        <v>19000</v>
      </c>
      <c r="J39" s="22">
        <f t="shared" si="10"/>
        <v>0</v>
      </c>
      <c r="K39" s="22">
        <f t="shared" si="10"/>
        <v>0</v>
      </c>
      <c r="L39" s="22">
        <f t="shared" si="10"/>
        <v>37798</v>
      </c>
      <c r="M39" s="22">
        <f t="shared" si="10"/>
        <v>0</v>
      </c>
      <c r="N39" s="22">
        <f t="shared" si="10"/>
        <v>0</v>
      </c>
      <c r="O39" s="22">
        <f t="shared" si="10"/>
        <v>0</v>
      </c>
      <c r="P39" s="208">
        <f t="shared" si="10"/>
        <v>0</v>
      </c>
    </row>
    <row r="40" spans="1:16" s="146" customFormat="1" ht="81" customHeight="1">
      <c r="A40" s="162">
        <v>16</v>
      </c>
      <c r="B40" s="240" t="s">
        <v>42</v>
      </c>
      <c r="C40" s="241"/>
      <c r="D40" s="241"/>
      <c r="E40" s="199">
        <f>F40+H40</f>
        <v>35500</v>
      </c>
      <c r="F40" s="206">
        <v>17704</v>
      </c>
      <c r="G40" s="206"/>
      <c r="H40" s="199">
        <f>SUM(I40:L40)</f>
        <v>17796</v>
      </c>
      <c r="I40" s="199">
        <v>0</v>
      </c>
      <c r="J40" s="206">
        <v>0</v>
      </c>
      <c r="K40" s="206">
        <v>0</v>
      </c>
      <c r="L40" s="206">
        <v>17796</v>
      </c>
      <c r="M40" s="206">
        <v>0</v>
      </c>
      <c r="N40" s="206">
        <v>0</v>
      </c>
      <c r="O40" s="206">
        <v>0</v>
      </c>
      <c r="P40" s="207">
        <v>0</v>
      </c>
    </row>
    <row r="41" spans="1:16" s="146" customFormat="1" ht="47.25" customHeight="1">
      <c r="A41" s="162">
        <v>17</v>
      </c>
      <c r="B41" s="240" t="s">
        <v>37</v>
      </c>
      <c r="C41" s="241"/>
      <c r="D41" s="241"/>
      <c r="E41" s="199">
        <f>F41+H41</f>
        <v>23000</v>
      </c>
      <c r="F41" s="206">
        <v>11499</v>
      </c>
      <c r="G41" s="206"/>
      <c r="H41" s="199">
        <f>SUM(I41:L41)</f>
        <v>11501</v>
      </c>
      <c r="I41" s="199">
        <v>0</v>
      </c>
      <c r="J41" s="206"/>
      <c r="K41" s="206"/>
      <c r="L41" s="206">
        <v>11501</v>
      </c>
      <c r="M41" s="206"/>
      <c r="N41" s="206"/>
      <c r="O41" s="206"/>
      <c r="P41" s="207"/>
    </row>
    <row r="42" spans="1:16" s="146" customFormat="1" ht="47.25" customHeight="1">
      <c r="A42" s="162">
        <v>18</v>
      </c>
      <c r="B42" s="240" t="s">
        <v>52</v>
      </c>
      <c r="C42" s="241"/>
      <c r="D42" s="241"/>
      <c r="E42" s="199">
        <f>F42+H42</f>
        <v>17000</v>
      </c>
      <c r="F42" s="206">
        <v>8499</v>
      </c>
      <c r="G42" s="206"/>
      <c r="H42" s="199">
        <f>SUM(I42:L42)</f>
        <v>8501</v>
      </c>
      <c r="I42" s="199">
        <v>0</v>
      </c>
      <c r="J42" s="206"/>
      <c r="K42" s="206">
        <v>0</v>
      </c>
      <c r="L42" s="206">
        <v>8501</v>
      </c>
      <c r="M42" s="206"/>
      <c r="N42" s="206"/>
      <c r="O42" s="206"/>
      <c r="P42" s="207"/>
    </row>
    <row r="43" spans="1:16" s="146" customFormat="1" ht="47.25" customHeight="1" thickBot="1">
      <c r="A43" s="210">
        <v>5</v>
      </c>
      <c r="B43" s="358" t="s">
        <v>43</v>
      </c>
      <c r="C43" s="359"/>
      <c r="D43" s="359"/>
      <c r="E43" s="231">
        <f>F43+H43</f>
        <v>19000</v>
      </c>
      <c r="F43" s="232">
        <v>0</v>
      </c>
      <c r="G43" s="231"/>
      <c r="H43" s="231">
        <f>I43+K43</f>
        <v>19000</v>
      </c>
      <c r="I43" s="231">
        <v>19000</v>
      </c>
      <c r="J43" s="233">
        <v>0</v>
      </c>
      <c r="K43" s="233">
        <v>0</v>
      </c>
      <c r="L43" s="233">
        <v>0</v>
      </c>
      <c r="M43" s="233">
        <v>0</v>
      </c>
      <c r="N43" s="233">
        <v>0</v>
      </c>
      <c r="O43" s="233">
        <v>0</v>
      </c>
      <c r="P43" s="234">
        <v>0</v>
      </c>
    </row>
    <row r="44" spans="1:33" s="146" customFormat="1" ht="36.75" customHeight="1">
      <c r="A44" s="170"/>
      <c r="B44" s="257" t="s">
        <v>10</v>
      </c>
      <c r="C44" s="273"/>
      <c r="D44" s="316"/>
      <c r="E44" s="81">
        <f>E47</f>
        <v>10000</v>
      </c>
      <c r="F44" s="81">
        <f aca="true" t="shared" si="11" ref="F44:P44">F47</f>
        <v>5000</v>
      </c>
      <c r="G44" s="81">
        <f t="shared" si="11"/>
        <v>12000</v>
      </c>
      <c r="H44" s="81">
        <f t="shared" si="11"/>
        <v>5000</v>
      </c>
      <c r="I44" s="81">
        <f t="shared" si="11"/>
        <v>0</v>
      </c>
      <c r="J44" s="81">
        <f t="shared" si="11"/>
        <v>0</v>
      </c>
      <c r="K44" s="81">
        <f t="shared" si="11"/>
        <v>0</v>
      </c>
      <c r="L44" s="81">
        <f t="shared" si="11"/>
        <v>5000</v>
      </c>
      <c r="M44" s="81">
        <f t="shared" si="11"/>
        <v>0</v>
      </c>
      <c r="N44" s="81">
        <f t="shared" si="11"/>
        <v>0</v>
      </c>
      <c r="O44" s="81">
        <f t="shared" si="11"/>
        <v>0</v>
      </c>
      <c r="P44" s="81">
        <f t="shared" si="11"/>
        <v>0</v>
      </c>
      <c r="Q44" s="172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</row>
    <row r="45" spans="1:33" s="146" customFormat="1" ht="27" customHeight="1" hidden="1">
      <c r="A45" s="130">
        <v>8</v>
      </c>
      <c r="B45" s="271" t="s">
        <v>2</v>
      </c>
      <c r="C45" s="295"/>
      <c r="D45" s="296"/>
      <c r="E45" s="87"/>
      <c r="F45" s="75">
        <v>0</v>
      </c>
      <c r="G45" s="73">
        <v>12900</v>
      </c>
      <c r="H45" s="88"/>
      <c r="I45" s="88"/>
      <c r="J45" s="16"/>
      <c r="K45" s="16"/>
      <c r="L45" s="16"/>
      <c r="M45" s="16"/>
      <c r="N45" s="16"/>
      <c r="O45" s="16"/>
      <c r="P45" s="89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</row>
    <row r="46" spans="1:33" s="146" customFormat="1" ht="28.5" customHeight="1" hidden="1">
      <c r="A46" s="130">
        <v>10</v>
      </c>
      <c r="B46" s="250" t="s">
        <v>3</v>
      </c>
      <c r="C46" s="251"/>
      <c r="D46" s="252"/>
      <c r="E46" s="87"/>
      <c r="F46" s="75">
        <v>0</v>
      </c>
      <c r="G46" s="73">
        <v>20000</v>
      </c>
      <c r="H46" s="88"/>
      <c r="I46" s="88"/>
      <c r="J46" s="16"/>
      <c r="K46" s="16"/>
      <c r="L46" s="16"/>
      <c r="M46" s="16"/>
      <c r="N46" s="16"/>
      <c r="O46" s="16"/>
      <c r="P46" s="89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</row>
    <row r="47" spans="1:33" s="146" customFormat="1" ht="45.75" customHeight="1" thickBot="1">
      <c r="A47" s="130">
        <v>19</v>
      </c>
      <c r="B47" s="271" t="s">
        <v>46</v>
      </c>
      <c r="C47" s="295"/>
      <c r="D47" s="295"/>
      <c r="E47" s="19">
        <f>F47+H47</f>
        <v>10000</v>
      </c>
      <c r="F47" s="16">
        <v>5000</v>
      </c>
      <c r="G47" s="16">
        <v>12000</v>
      </c>
      <c r="H47" s="19">
        <f>SUM(I47:L47)</f>
        <v>5000</v>
      </c>
      <c r="I47" s="19">
        <v>0</v>
      </c>
      <c r="J47" s="16">
        <v>0</v>
      </c>
      <c r="K47" s="84">
        <v>0</v>
      </c>
      <c r="L47" s="18">
        <v>5000</v>
      </c>
      <c r="M47" s="18">
        <v>0</v>
      </c>
      <c r="N47" s="18">
        <v>0</v>
      </c>
      <c r="O47" s="18">
        <v>0</v>
      </c>
      <c r="P47" s="85">
        <v>0</v>
      </c>
      <c r="Q47" s="175"/>
      <c r="R47" s="173"/>
      <c r="S47" s="173"/>
      <c r="T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</row>
    <row r="48" spans="1:33" s="146" customFormat="1" ht="19.5" customHeight="1" hidden="1">
      <c r="A48" s="176"/>
      <c r="B48" s="299" t="s">
        <v>18</v>
      </c>
      <c r="C48" s="300"/>
      <c r="D48" s="300"/>
      <c r="E48" s="20">
        <f>E49+E50+E51+E53+E54</f>
        <v>0</v>
      </c>
      <c r="F48" s="20">
        <f>F49+F50+F51+F53+F54</f>
        <v>0</v>
      </c>
      <c r="G48" s="20">
        <f>G49+G50+G51+G53+G54</f>
        <v>0</v>
      </c>
      <c r="H48" s="20">
        <f>H49+H50+H51+H53+H54</f>
        <v>0</v>
      </c>
      <c r="I48" s="200">
        <f>I49+I50+I51+I53+I54</f>
        <v>0</v>
      </c>
      <c r="J48" s="20">
        <f>J49+J50+J51+J53</f>
        <v>0</v>
      </c>
      <c r="K48" s="20">
        <f aca="true" t="shared" si="12" ref="K48:P48">K49+K50+K51+K53+K54</f>
        <v>0</v>
      </c>
      <c r="L48" s="20">
        <f t="shared" si="12"/>
        <v>0</v>
      </c>
      <c r="M48" s="20">
        <f t="shared" si="12"/>
        <v>0</v>
      </c>
      <c r="N48" s="20">
        <f t="shared" si="12"/>
        <v>0</v>
      </c>
      <c r="O48" s="20">
        <f t="shared" si="12"/>
        <v>0</v>
      </c>
      <c r="P48" s="90">
        <f t="shared" si="12"/>
        <v>0</v>
      </c>
      <c r="Q48" s="175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</row>
    <row r="49" spans="1:33" s="146" customFormat="1" ht="19.5" customHeight="1" hidden="1">
      <c r="A49" s="130"/>
      <c r="B49" s="312"/>
      <c r="C49" s="313"/>
      <c r="D49" s="314"/>
      <c r="E49" s="19"/>
      <c r="F49" s="16"/>
      <c r="G49" s="19"/>
      <c r="H49" s="19"/>
      <c r="I49" s="197"/>
      <c r="J49" s="16"/>
      <c r="K49" s="16"/>
      <c r="L49" s="16"/>
      <c r="M49" s="16"/>
      <c r="N49" s="16"/>
      <c r="O49" s="16"/>
      <c r="P49" s="89"/>
      <c r="Q49" s="175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</row>
    <row r="50" spans="1:33" s="146" customFormat="1" ht="19.5" customHeight="1" hidden="1">
      <c r="A50" s="130"/>
      <c r="B50" s="272"/>
      <c r="C50" s="297"/>
      <c r="D50" s="298"/>
      <c r="E50" s="16"/>
      <c r="F50" s="16"/>
      <c r="G50" s="19"/>
      <c r="H50" s="19"/>
      <c r="I50" s="197"/>
      <c r="J50" s="16"/>
      <c r="K50" s="16"/>
      <c r="L50" s="16"/>
      <c r="M50" s="16"/>
      <c r="N50" s="16"/>
      <c r="O50" s="16"/>
      <c r="P50" s="89"/>
      <c r="Q50" s="175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</row>
    <row r="51" spans="1:33" s="146" customFormat="1" ht="19.5" customHeight="1" hidden="1">
      <c r="A51" s="130"/>
      <c r="B51" s="272"/>
      <c r="C51" s="297"/>
      <c r="D51" s="298"/>
      <c r="E51" s="19"/>
      <c r="F51" s="16"/>
      <c r="G51" s="16"/>
      <c r="H51" s="19"/>
      <c r="I51" s="197"/>
      <c r="J51" s="16"/>
      <c r="K51" s="16"/>
      <c r="L51" s="16"/>
      <c r="M51" s="16"/>
      <c r="N51" s="16"/>
      <c r="O51" s="16"/>
      <c r="P51" s="89"/>
      <c r="Q51" s="175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</row>
    <row r="52" spans="1:33" s="146" customFormat="1" ht="19.5" customHeight="1" hidden="1">
      <c r="A52" s="130"/>
      <c r="B52" s="91"/>
      <c r="C52" s="70"/>
      <c r="D52" s="92"/>
      <c r="E52" s="16"/>
      <c r="F52" s="16"/>
      <c r="G52" s="16"/>
      <c r="H52" s="16"/>
      <c r="I52" s="151"/>
      <c r="J52" s="93"/>
      <c r="K52" s="16"/>
      <c r="L52" s="16"/>
      <c r="M52" s="16"/>
      <c r="N52" s="16"/>
      <c r="O52" s="16"/>
      <c r="P52" s="89"/>
      <c r="Q52" s="175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</row>
    <row r="53" spans="1:33" s="146" customFormat="1" ht="19.5" customHeight="1" hidden="1">
      <c r="A53" s="176"/>
      <c r="B53" s="282"/>
      <c r="C53" s="283"/>
      <c r="D53" s="284"/>
      <c r="E53" s="16"/>
      <c r="F53" s="16"/>
      <c r="G53" s="16"/>
      <c r="H53" s="16"/>
      <c r="I53" s="197"/>
      <c r="J53" s="16"/>
      <c r="K53" s="16"/>
      <c r="L53" s="16"/>
      <c r="M53" s="16"/>
      <c r="N53" s="16"/>
      <c r="O53" s="16"/>
      <c r="P53" s="89"/>
      <c r="Q53" s="175"/>
      <c r="R53" s="173"/>
      <c r="S53" s="293"/>
      <c r="T53" s="294"/>
      <c r="U53" s="294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</row>
    <row r="54" spans="1:33" s="146" customFormat="1" ht="19.5" customHeight="1" hidden="1" thickBot="1">
      <c r="A54" s="130"/>
      <c r="B54" s="246"/>
      <c r="C54" s="247"/>
      <c r="D54" s="247"/>
      <c r="E54" s="16"/>
      <c r="F54" s="16"/>
      <c r="G54" s="19"/>
      <c r="H54" s="19"/>
      <c r="I54" s="197"/>
      <c r="J54" s="16"/>
      <c r="K54" s="16"/>
      <c r="L54" s="16"/>
      <c r="M54" s="16"/>
      <c r="N54" s="16"/>
      <c r="O54" s="16"/>
      <c r="P54" s="89"/>
      <c r="Q54" s="175"/>
      <c r="R54" s="173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</row>
    <row r="55" spans="1:33" s="146" customFormat="1" ht="19.5" customHeight="1" hidden="1">
      <c r="A55" s="176"/>
      <c r="B55" s="246"/>
      <c r="C55" s="247"/>
      <c r="D55" s="247"/>
      <c r="E55" s="16"/>
      <c r="F55" s="16"/>
      <c r="G55" s="16"/>
      <c r="H55" s="16"/>
      <c r="I55" s="151"/>
      <c r="J55" s="16"/>
      <c r="K55" s="16"/>
      <c r="L55" s="16"/>
      <c r="M55" s="16"/>
      <c r="N55" s="16"/>
      <c r="O55" s="16"/>
      <c r="P55" s="89"/>
      <c r="Q55" s="175"/>
      <c r="R55" s="173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</row>
    <row r="56" spans="1:33" s="146" customFormat="1" ht="19.5" customHeight="1" hidden="1">
      <c r="A56" s="130"/>
      <c r="B56" s="246"/>
      <c r="C56" s="247"/>
      <c r="D56" s="247"/>
      <c r="E56" s="16"/>
      <c r="F56" s="16"/>
      <c r="G56" s="16"/>
      <c r="H56" s="16"/>
      <c r="I56" s="151"/>
      <c r="J56" s="16"/>
      <c r="K56" s="16"/>
      <c r="L56" s="16"/>
      <c r="M56" s="16"/>
      <c r="N56" s="16"/>
      <c r="O56" s="16"/>
      <c r="P56" s="89"/>
      <c r="Q56" s="175"/>
      <c r="R56" s="173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</row>
    <row r="57" spans="1:33" s="146" customFormat="1" ht="19.5" customHeight="1" hidden="1" thickBot="1">
      <c r="A57" s="178">
        <v>12</v>
      </c>
      <c r="B57" s="94"/>
      <c r="C57" s="141"/>
      <c r="D57" s="141"/>
      <c r="E57" s="16"/>
      <c r="F57" s="16"/>
      <c r="G57" s="16"/>
      <c r="H57" s="16"/>
      <c r="I57" s="151"/>
      <c r="J57" s="16"/>
      <c r="K57" s="16"/>
      <c r="L57" s="16"/>
      <c r="M57" s="16"/>
      <c r="N57" s="16"/>
      <c r="O57" s="16"/>
      <c r="P57" s="89"/>
      <c r="Q57" s="175"/>
      <c r="R57" s="173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</row>
    <row r="58" spans="1:33" s="146" customFormat="1" ht="51.75" customHeight="1">
      <c r="A58" s="180"/>
      <c r="B58" s="253" t="s">
        <v>39</v>
      </c>
      <c r="C58" s="285"/>
      <c r="D58" s="285"/>
      <c r="E58" s="95">
        <f aca="true" t="shared" si="13" ref="E58:P58">SUM(E59+E75+E78+E87)</f>
        <v>397629</v>
      </c>
      <c r="F58" s="95">
        <f t="shared" si="13"/>
        <v>74590</v>
      </c>
      <c r="G58" s="95">
        <f t="shared" si="13"/>
        <v>0</v>
      </c>
      <c r="H58" s="95">
        <f t="shared" si="13"/>
        <v>323039</v>
      </c>
      <c r="I58" s="95">
        <f>SUM(I59+I75+I78+I87)</f>
        <v>26400</v>
      </c>
      <c r="J58" s="95">
        <f t="shared" si="13"/>
        <v>6970</v>
      </c>
      <c r="K58" s="95">
        <f t="shared" si="13"/>
        <v>0</v>
      </c>
      <c r="L58" s="95">
        <f t="shared" si="13"/>
        <v>51532</v>
      </c>
      <c r="M58" s="95">
        <f t="shared" si="13"/>
        <v>0</v>
      </c>
      <c r="N58" s="95">
        <f t="shared" si="13"/>
        <v>0</v>
      </c>
      <c r="O58" s="95">
        <f t="shared" si="13"/>
        <v>1365</v>
      </c>
      <c r="P58" s="95">
        <f t="shared" si="13"/>
        <v>236772</v>
      </c>
      <c r="Q58" s="181"/>
      <c r="R58" s="173"/>
      <c r="S58" s="182"/>
      <c r="T58" s="182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</row>
    <row r="59" spans="1:33" s="146" customFormat="1" ht="39.75" customHeight="1">
      <c r="A59" s="170"/>
      <c r="B59" s="257" t="s">
        <v>13</v>
      </c>
      <c r="C59" s="258"/>
      <c r="D59" s="259"/>
      <c r="E59" s="81">
        <f>E68+E65</f>
        <v>11970</v>
      </c>
      <c r="F59" s="81">
        <f>F68+F65</f>
        <v>2499</v>
      </c>
      <c r="G59" s="81">
        <f>G68+G65</f>
        <v>0</v>
      </c>
      <c r="H59" s="81">
        <f>H68+H65</f>
        <v>9471</v>
      </c>
      <c r="I59" s="81">
        <f>I68+I65</f>
        <v>0</v>
      </c>
      <c r="J59" s="81">
        <f aca="true" t="shared" si="14" ref="J59:P59">J68+J65</f>
        <v>6970</v>
      </c>
      <c r="K59" s="81">
        <f t="shared" si="14"/>
        <v>0</v>
      </c>
      <c r="L59" s="81">
        <f t="shared" si="14"/>
        <v>2501</v>
      </c>
      <c r="M59" s="81">
        <f t="shared" si="14"/>
        <v>0</v>
      </c>
      <c r="N59" s="81">
        <f t="shared" si="14"/>
        <v>0</v>
      </c>
      <c r="O59" s="81">
        <f t="shared" si="14"/>
        <v>0</v>
      </c>
      <c r="P59" s="81">
        <f t="shared" si="14"/>
        <v>0</v>
      </c>
      <c r="Q59" s="175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</row>
    <row r="60" spans="1:33" s="146" customFormat="1" ht="30" customHeight="1" hidden="1">
      <c r="A60" s="183"/>
      <c r="B60" s="279" t="s">
        <v>15</v>
      </c>
      <c r="C60" s="280"/>
      <c r="D60" s="281"/>
      <c r="E60" s="96">
        <f>E61+E62</f>
        <v>0</v>
      </c>
      <c r="F60" s="97">
        <f>F61+F62</f>
        <v>0</v>
      </c>
      <c r="G60" s="98">
        <f>G61+G62</f>
        <v>0</v>
      </c>
      <c r="H60" s="98"/>
      <c r="I60" s="98">
        <f>I61</f>
        <v>0</v>
      </c>
      <c r="J60" s="21"/>
      <c r="K60" s="21"/>
      <c r="L60" s="99"/>
      <c r="M60" s="99"/>
      <c r="N60" s="99"/>
      <c r="O60" s="21"/>
      <c r="P60" s="100"/>
      <c r="Q60" s="175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</row>
    <row r="61" spans="1:33" s="146" customFormat="1" ht="19.5" customHeight="1" hidden="1">
      <c r="A61" s="147"/>
      <c r="B61" s="250"/>
      <c r="C61" s="251"/>
      <c r="D61" s="252"/>
      <c r="E61" s="74"/>
      <c r="F61" s="75"/>
      <c r="G61" s="101"/>
      <c r="H61" s="101"/>
      <c r="I61" s="101"/>
      <c r="J61" s="16"/>
      <c r="K61" s="23"/>
      <c r="L61" s="23"/>
      <c r="M61" s="23"/>
      <c r="N61" s="23"/>
      <c r="O61" s="16"/>
      <c r="P61" s="77"/>
      <c r="Q61" s="175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</row>
    <row r="62" spans="1:33" s="146" customFormat="1" ht="19.5" customHeight="1" hidden="1">
      <c r="A62" s="147"/>
      <c r="B62" s="250"/>
      <c r="C62" s="251"/>
      <c r="D62" s="252"/>
      <c r="E62" s="67"/>
      <c r="F62" s="68"/>
      <c r="G62" s="102"/>
      <c r="H62" s="102"/>
      <c r="I62" s="102"/>
      <c r="J62" s="18"/>
      <c r="K62" s="18"/>
      <c r="L62" s="70"/>
      <c r="M62" s="70"/>
      <c r="N62" s="70"/>
      <c r="O62" s="18"/>
      <c r="P62" s="71"/>
      <c r="Q62" s="175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</row>
    <row r="63" spans="1:33" s="146" customFormat="1" ht="19.5" customHeight="1" hidden="1">
      <c r="A63" s="183"/>
      <c r="B63" s="250"/>
      <c r="C63" s="251"/>
      <c r="D63" s="252"/>
      <c r="E63" s="67"/>
      <c r="F63" s="68"/>
      <c r="G63" s="102"/>
      <c r="H63" s="102"/>
      <c r="I63" s="102"/>
      <c r="J63" s="18"/>
      <c r="K63" s="16"/>
      <c r="L63" s="70"/>
      <c r="M63" s="70"/>
      <c r="N63" s="70"/>
      <c r="O63" s="18"/>
      <c r="P63" s="71"/>
      <c r="Q63" s="175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</row>
    <row r="64" spans="1:33" s="146" customFormat="1" ht="19.5" customHeight="1" hidden="1">
      <c r="A64" s="183"/>
      <c r="B64" s="94"/>
      <c r="C64" s="103"/>
      <c r="D64" s="103"/>
      <c r="E64" s="67"/>
      <c r="F64" s="68"/>
      <c r="G64" s="102"/>
      <c r="H64" s="102"/>
      <c r="I64" s="102"/>
      <c r="J64" s="18"/>
      <c r="K64" s="16"/>
      <c r="L64" s="70"/>
      <c r="M64" s="70"/>
      <c r="N64" s="70"/>
      <c r="O64" s="18"/>
      <c r="P64" s="71"/>
      <c r="Q64" s="175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</row>
    <row r="65" spans="1:17" s="146" customFormat="1" ht="49.5" customHeight="1">
      <c r="A65" s="190"/>
      <c r="B65" s="245" t="s">
        <v>83</v>
      </c>
      <c r="C65" s="245"/>
      <c r="D65" s="245"/>
      <c r="E65" s="201">
        <f>SUM(E66:E67)</f>
        <v>6970</v>
      </c>
      <c r="F65" s="201">
        <f>SUM(F66:F67)</f>
        <v>0</v>
      </c>
      <c r="G65" s="201">
        <f>SUM(G66:G67)</f>
        <v>0</v>
      </c>
      <c r="H65" s="201">
        <f>SUM(H66:H67)</f>
        <v>6970</v>
      </c>
      <c r="I65" s="201">
        <f>SUM(I66:I67)</f>
        <v>0</v>
      </c>
      <c r="J65" s="201">
        <f>SUM(J66:J67)</f>
        <v>6970</v>
      </c>
      <c r="K65" s="201">
        <f aca="true" t="shared" si="15" ref="K65:P65">SUM(K66:K67)</f>
        <v>0</v>
      </c>
      <c r="L65" s="201">
        <f t="shared" si="15"/>
        <v>0</v>
      </c>
      <c r="M65" s="201">
        <f t="shared" si="15"/>
        <v>0</v>
      </c>
      <c r="N65" s="201">
        <f t="shared" si="15"/>
        <v>0</v>
      </c>
      <c r="O65" s="201">
        <f t="shared" si="15"/>
        <v>0</v>
      </c>
      <c r="P65" s="201">
        <f t="shared" si="15"/>
        <v>0</v>
      </c>
      <c r="Q65" s="169"/>
    </row>
    <row r="66" spans="1:33" s="146" customFormat="1" ht="19.5" customHeight="1">
      <c r="A66" s="183">
        <v>29</v>
      </c>
      <c r="B66" s="364" t="s">
        <v>81</v>
      </c>
      <c r="C66" s="364"/>
      <c r="D66" s="364"/>
      <c r="E66" s="365">
        <f>F66+H66</f>
        <v>1877</v>
      </c>
      <c r="F66" s="365">
        <v>0</v>
      </c>
      <c r="G66" s="365"/>
      <c r="H66" s="365">
        <f>SUM(I66:L66)</f>
        <v>1877</v>
      </c>
      <c r="I66" s="365"/>
      <c r="J66" s="365">
        <v>1877</v>
      </c>
      <c r="K66" s="366"/>
      <c r="L66" s="92"/>
      <c r="M66" s="92"/>
      <c r="N66" s="92"/>
      <c r="O66" s="203"/>
      <c r="P66" s="71"/>
      <c r="Q66" s="221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</row>
    <row r="67" spans="1:33" s="146" customFormat="1" ht="27.75" customHeight="1">
      <c r="A67" s="183">
        <v>30</v>
      </c>
      <c r="B67" s="364" t="s">
        <v>82</v>
      </c>
      <c r="C67" s="364"/>
      <c r="D67" s="364"/>
      <c r="E67" s="365">
        <f>F67+H67</f>
        <v>5093</v>
      </c>
      <c r="F67" s="365">
        <v>0</v>
      </c>
      <c r="G67" s="365"/>
      <c r="H67" s="365">
        <f>SUM(I67:L67)</f>
        <v>5093</v>
      </c>
      <c r="I67" s="365"/>
      <c r="J67" s="365">
        <v>5093</v>
      </c>
      <c r="K67" s="366"/>
      <c r="L67" s="92"/>
      <c r="M67" s="92"/>
      <c r="N67" s="92"/>
      <c r="O67" s="203"/>
      <c r="P67" s="71"/>
      <c r="Q67" s="221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</row>
    <row r="68" spans="1:17" s="146" customFormat="1" ht="49.5" customHeight="1">
      <c r="A68" s="190"/>
      <c r="B68" s="245" t="s">
        <v>45</v>
      </c>
      <c r="C68" s="245"/>
      <c r="D68" s="245"/>
      <c r="E68" s="201">
        <f aca="true" t="shared" si="16" ref="E68:P68">SUM(E69:E74)</f>
        <v>5000</v>
      </c>
      <c r="F68" s="201">
        <f t="shared" si="16"/>
        <v>2499</v>
      </c>
      <c r="G68" s="201">
        <f t="shared" si="16"/>
        <v>0</v>
      </c>
      <c r="H68" s="201">
        <f t="shared" si="16"/>
        <v>2501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201">
        <f t="shared" si="16"/>
        <v>2501</v>
      </c>
      <c r="M68" s="201">
        <f t="shared" si="16"/>
        <v>0</v>
      </c>
      <c r="N68" s="201">
        <f t="shared" si="16"/>
        <v>0</v>
      </c>
      <c r="O68" s="201">
        <f t="shared" si="16"/>
        <v>0</v>
      </c>
      <c r="P68" s="164">
        <f t="shared" si="16"/>
        <v>0</v>
      </c>
      <c r="Q68" s="169"/>
    </row>
    <row r="69" spans="1:16" s="146" customFormat="1" ht="28.5" customHeight="1">
      <c r="A69" s="147">
        <v>20</v>
      </c>
      <c r="B69" s="276" t="s">
        <v>51</v>
      </c>
      <c r="C69" s="277"/>
      <c r="D69" s="278"/>
      <c r="E69" s="196">
        <f>F69+H69</f>
        <v>5000</v>
      </c>
      <c r="F69" s="18">
        <v>2499</v>
      </c>
      <c r="G69" s="196"/>
      <c r="H69" s="196">
        <f>SUM(I69:L69)</f>
        <v>2501</v>
      </c>
      <c r="I69" s="199">
        <v>0</v>
      </c>
      <c r="J69" s="16">
        <v>0</v>
      </c>
      <c r="K69" s="16">
        <v>0</v>
      </c>
      <c r="L69" s="16">
        <v>2501</v>
      </c>
      <c r="M69" s="16">
        <v>0</v>
      </c>
      <c r="N69" s="16">
        <v>0</v>
      </c>
      <c r="O69" s="16">
        <v>0</v>
      </c>
      <c r="P69" s="89">
        <v>0</v>
      </c>
    </row>
    <row r="70" spans="1:16" s="146" customFormat="1" ht="30" customHeight="1" hidden="1">
      <c r="A70" s="147"/>
      <c r="B70" s="269" t="s">
        <v>15</v>
      </c>
      <c r="C70" s="269"/>
      <c r="D70" s="269"/>
      <c r="E70" s="21">
        <f>E71+E72</f>
        <v>0</v>
      </c>
      <c r="F70" s="21">
        <f>F71+F72</f>
        <v>0</v>
      </c>
      <c r="G70" s="21">
        <f>G71+G72</f>
        <v>0</v>
      </c>
      <c r="H70" s="21"/>
      <c r="I70" s="202">
        <f>I71</f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89">
        <v>0</v>
      </c>
    </row>
    <row r="71" spans="1:16" s="146" customFormat="1" ht="19.5" customHeight="1" hidden="1">
      <c r="A71" s="147"/>
      <c r="B71" s="271"/>
      <c r="C71" s="271"/>
      <c r="D71" s="271"/>
      <c r="E71" s="16"/>
      <c r="F71" s="16"/>
      <c r="G71" s="16"/>
      <c r="H71" s="16"/>
      <c r="I71" s="151"/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89">
        <v>0</v>
      </c>
    </row>
    <row r="72" spans="1:16" s="146" customFormat="1" ht="19.5" customHeight="1" hidden="1">
      <c r="A72" s="147"/>
      <c r="B72" s="271"/>
      <c r="C72" s="271"/>
      <c r="D72" s="271"/>
      <c r="E72" s="18"/>
      <c r="F72" s="18"/>
      <c r="G72" s="18"/>
      <c r="H72" s="18"/>
      <c r="I72" s="203"/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89">
        <v>0</v>
      </c>
    </row>
    <row r="73" spans="1:16" s="146" customFormat="1" ht="19.5" customHeight="1" hidden="1">
      <c r="A73" s="147"/>
      <c r="B73" s="271"/>
      <c r="C73" s="271"/>
      <c r="D73" s="271"/>
      <c r="E73" s="18"/>
      <c r="F73" s="18"/>
      <c r="G73" s="18"/>
      <c r="H73" s="18"/>
      <c r="I73" s="203"/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89">
        <v>0</v>
      </c>
    </row>
    <row r="74" spans="1:16" s="146" customFormat="1" ht="19.5" customHeight="1" hidden="1">
      <c r="A74" s="147"/>
      <c r="B74" s="86"/>
      <c r="C74" s="86"/>
      <c r="D74" s="86"/>
      <c r="E74" s="18"/>
      <c r="F74" s="18"/>
      <c r="G74" s="18"/>
      <c r="H74" s="18"/>
      <c r="I74" s="203"/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89">
        <v>0</v>
      </c>
    </row>
    <row r="75" spans="1:16" s="146" customFormat="1" ht="77.25" customHeight="1">
      <c r="A75" s="147"/>
      <c r="B75" s="257" t="s">
        <v>16</v>
      </c>
      <c r="C75" s="275"/>
      <c r="D75" s="275"/>
      <c r="E75" s="82">
        <f>SUM(E76)</f>
        <v>1365</v>
      </c>
      <c r="F75" s="82">
        <f aca="true" t="shared" si="17" ref="F75:P75">SUM(F76)</f>
        <v>0</v>
      </c>
      <c r="G75" s="82">
        <f t="shared" si="17"/>
        <v>0</v>
      </c>
      <c r="H75" s="82">
        <f t="shared" si="17"/>
        <v>1365</v>
      </c>
      <c r="I75" s="82">
        <f t="shared" si="17"/>
        <v>0</v>
      </c>
      <c r="J75" s="82">
        <f t="shared" si="17"/>
        <v>0</v>
      </c>
      <c r="K75" s="82">
        <f t="shared" si="17"/>
        <v>0</v>
      </c>
      <c r="L75" s="82">
        <f t="shared" si="17"/>
        <v>0</v>
      </c>
      <c r="M75" s="82">
        <f t="shared" si="17"/>
        <v>0</v>
      </c>
      <c r="N75" s="82">
        <f t="shared" si="17"/>
        <v>0</v>
      </c>
      <c r="O75" s="82">
        <f t="shared" si="17"/>
        <v>1365</v>
      </c>
      <c r="P75" s="83">
        <f t="shared" si="17"/>
        <v>0</v>
      </c>
    </row>
    <row r="76" spans="1:16" s="146" customFormat="1" ht="49.5" customHeight="1">
      <c r="A76" s="147"/>
      <c r="B76" s="245" t="s">
        <v>45</v>
      </c>
      <c r="C76" s="245"/>
      <c r="D76" s="245"/>
      <c r="E76" s="204">
        <f>SUM(E77)</f>
        <v>1365</v>
      </c>
      <c r="F76" s="204">
        <f aca="true" t="shared" si="18" ref="F76:P76">SUM(F77)</f>
        <v>0</v>
      </c>
      <c r="G76" s="204">
        <f t="shared" si="18"/>
        <v>0</v>
      </c>
      <c r="H76" s="204">
        <f t="shared" si="18"/>
        <v>1365</v>
      </c>
      <c r="I76" s="204">
        <f t="shared" si="18"/>
        <v>0</v>
      </c>
      <c r="J76" s="204">
        <f t="shared" si="18"/>
        <v>0</v>
      </c>
      <c r="K76" s="204">
        <f t="shared" si="18"/>
        <v>0</v>
      </c>
      <c r="L76" s="204">
        <f t="shared" si="18"/>
        <v>0</v>
      </c>
      <c r="M76" s="204">
        <f t="shared" si="18"/>
        <v>0</v>
      </c>
      <c r="N76" s="204">
        <f t="shared" si="18"/>
        <v>0</v>
      </c>
      <c r="O76" s="204">
        <f t="shared" si="18"/>
        <v>1365</v>
      </c>
      <c r="P76" s="209">
        <f t="shared" si="18"/>
        <v>0</v>
      </c>
    </row>
    <row r="77" spans="1:16" s="146" customFormat="1" ht="35.25" customHeight="1">
      <c r="A77" s="147">
        <v>21</v>
      </c>
      <c r="B77" s="240" t="s">
        <v>70</v>
      </c>
      <c r="C77" s="240"/>
      <c r="D77" s="240"/>
      <c r="E77" s="18">
        <f>F77+H77</f>
        <v>1365</v>
      </c>
      <c r="F77" s="18">
        <v>0</v>
      </c>
      <c r="G77" s="18"/>
      <c r="H77" s="18">
        <f>SUM(I77:P77)</f>
        <v>1365</v>
      </c>
      <c r="I77" s="18"/>
      <c r="J77" s="16">
        <v>0</v>
      </c>
      <c r="K77" s="16"/>
      <c r="L77" s="16"/>
      <c r="M77" s="16"/>
      <c r="N77" s="16"/>
      <c r="O77" s="16">
        <v>1365</v>
      </c>
      <c r="P77" s="89"/>
    </row>
    <row r="78" spans="1:16" s="146" customFormat="1" ht="61.5" customHeight="1">
      <c r="A78" s="171"/>
      <c r="B78" s="257" t="s">
        <v>12</v>
      </c>
      <c r="C78" s="273"/>
      <c r="D78" s="274"/>
      <c r="E78" s="208">
        <f>SUM(E79+E84)</f>
        <v>314294</v>
      </c>
      <c r="F78" s="208">
        <f aca="true" t="shared" si="19" ref="F78:P78">SUM(F79+F84)</f>
        <v>51122</v>
      </c>
      <c r="G78" s="208">
        <f t="shared" si="19"/>
        <v>0</v>
      </c>
      <c r="H78" s="208">
        <f t="shared" si="19"/>
        <v>263172</v>
      </c>
      <c r="I78" s="208">
        <f t="shared" si="19"/>
        <v>26400</v>
      </c>
      <c r="J78" s="208">
        <f t="shared" si="19"/>
        <v>0</v>
      </c>
      <c r="K78" s="208">
        <f t="shared" si="19"/>
        <v>0</v>
      </c>
      <c r="L78" s="208">
        <f t="shared" si="19"/>
        <v>0</v>
      </c>
      <c r="M78" s="208">
        <f t="shared" si="19"/>
        <v>0</v>
      </c>
      <c r="N78" s="208">
        <f t="shared" si="19"/>
        <v>0</v>
      </c>
      <c r="O78" s="208">
        <f t="shared" si="19"/>
        <v>0</v>
      </c>
      <c r="P78" s="208">
        <f t="shared" si="19"/>
        <v>236772</v>
      </c>
    </row>
    <row r="79" spans="1:16" s="146" customFormat="1" ht="54" customHeight="1">
      <c r="A79" s="190"/>
      <c r="B79" s="245" t="s">
        <v>45</v>
      </c>
      <c r="C79" s="245"/>
      <c r="D79" s="245"/>
      <c r="E79" s="105">
        <f>SUM(E80:E83)</f>
        <v>186360</v>
      </c>
      <c r="F79" s="105">
        <f>SUM(F80:F82)</f>
        <v>0</v>
      </c>
      <c r="G79" s="105">
        <f>SUM(G80:G82)</f>
        <v>0</v>
      </c>
      <c r="H79" s="105">
        <f>SUM(H80:H83)</f>
        <v>186360</v>
      </c>
      <c r="I79" s="105">
        <f>SUM(I80:I83)</f>
        <v>26400</v>
      </c>
      <c r="J79" s="105">
        <f aca="true" t="shared" si="20" ref="J79:O79">SUM(J80:J82)</f>
        <v>0</v>
      </c>
      <c r="K79" s="105">
        <f t="shared" si="20"/>
        <v>0</v>
      </c>
      <c r="L79" s="105">
        <f t="shared" si="20"/>
        <v>0</v>
      </c>
      <c r="M79" s="105">
        <f t="shared" si="20"/>
        <v>0</v>
      </c>
      <c r="N79" s="105">
        <f t="shared" si="20"/>
        <v>0</v>
      </c>
      <c r="O79" s="105">
        <f t="shared" si="20"/>
        <v>0</v>
      </c>
      <c r="P79" s="164">
        <f>SUM(P80:P83)</f>
        <v>159960</v>
      </c>
    </row>
    <row r="80" spans="1:16" s="146" customFormat="1" ht="30.75" customHeight="1">
      <c r="A80" s="162">
        <v>26</v>
      </c>
      <c r="B80" s="360" t="s">
        <v>78</v>
      </c>
      <c r="C80" s="361"/>
      <c r="D80" s="362"/>
      <c r="E80" s="199">
        <f>SUM(F80:H80)</f>
        <v>8800</v>
      </c>
      <c r="F80" s="206">
        <v>0</v>
      </c>
      <c r="G80" s="206"/>
      <c r="H80" s="199">
        <f>SUM(I80:J80)</f>
        <v>8800</v>
      </c>
      <c r="I80" s="363">
        <v>8800</v>
      </c>
      <c r="J80" s="206"/>
      <c r="K80" s="206"/>
      <c r="L80" s="206"/>
      <c r="M80" s="206"/>
      <c r="N80" s="206"/>
      <c r="O80" s="206"/>
      <c r="P80" s="207"/>
    </row>
    <row r="81" spans="1:16" s="146" customFormat="1" ht="30.75" customHeight="1">
      <c r="A81" s="162">
        <v>27</v>
      </c>
      <c r="B81" s="360" t="s">
        <v>79</v>
      </c>
      <c r="C81" s="361"/>
      <c r="D81" s="362"/>
      <c r="E81" s="199">
        <f>SUM(F81:H81)</f>
        <v>8800</v>
      </c>
      <c r="F81" s="206">
        <v>0</v>
      </c>
      <c r="G81" s="206"/>
      <c r="H81" s="199">
        <f>SUM(I81:J81)</f>
        <v>8800</v>
      </c>
      <c r="I81" s="363">
        <v>8800</v>
      </c>
      <c r="J81" s="206"/>
      <c r="K81" s="206"/>
      <c r="L81" s="206"/>
      <c r="M81" s="206"/>
      <c r="N81" s="206"/>
      <c r="O81" s="206"/>
      <c r="P81" s="207"/>
    </row>
    <row r="82" spans="1:16" s="146" customFormat="1" ht="30.75" customHeight="1">
      <c r="A82" s="162">
        <v>28</v>
      </c>
      <c r="B82" s="360" t="s">
        <v>80</v>
      </c>
      <c r="C82" s="361"/>
      <c r="D82" s="362"/>
      <c r="E82" s="199">
        <f>SUM(F82:H82)</f>
        <v>8800</v>
      </c>
      <c r="F82" s="206">
        <v>0</v>
      </c>
      <c r="G82" s="206"/>
      <c r="H82" s="199">
        <f>SUM(I82:J82)</f>
        <v>8800</v>
      </c>
      <c r="I82" s="363">
        <v>8800</v>
      </c>
      <c r="J82" s="206"/>
      <c r="K82" s="206"/>
      <c r="L82" s="206"/>
      <c r="M82" s="206"/>
      <c r="N82" s="206"/>
      <c r="O82" s="206"/>
      <c r="P82" s="207"/>
    </row>
    <row r="83" spans="1:16" s="146" customFormat="1" ht="28.5" customHeight="1">
      <c r="A83" s="162">
        <v>22</v>
      </c>
      <c r="B83" s="276" t="s">
        <v>72</v>
      </c>
      <c r="C83" s="277"/>
      <c r="D83" s="278"/>
      <c r="E83" s="199">
        <v>159960</v>
      </c>
      <c r="F83" s="206">
        <v>0</v>
      </c>
      <c r="G83" s="206"/>
      <c r="H83" s="199">
        <f>SUM(I83:P83)</f>
        <v>159960</v>
      </c>
      <c r="I83" s="199">
        <v>0</v>
      </c>
      <c r="J83" s="206">
        <v>0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7">
        <v>159960</v>
      </c>
    </row>
    <row r="84" spans="1:16" s="146" customFormat="1" ht="36.75" customHeight="1">
      <c r="A84" s="190"/>
      <c r="B84" s="288" t="s">
        <v>29</v>
      </c>
      <c r="C84" s="289"/>
      <c r="D84" s="290"/>
      <c r="E84" s="105">
        <f aca="true" t="shared" si="21" ref="E84:O84">SUM(E85:E86)</f>
        <v>127934</v>
      </c>
      <c r="F84" s="105">
        <f t="shared" si="21"/>
        <v>51122</v>
      </c>
      <c r="G84" s="105">
        <f t="shared" si="21"/>
        <v>0</v>
      </c>
      <c r="H84" s="105">
        <f t="shared" si="21"/>
        <v>76812</v>
      </c>
      <c r="I84" s="105">
        <f t="shared" si="21"/>
        <v>0</v>
      </c>
      <c r="J84" s="105">
        <f t="shared" si="21"/>
        <v>0</v>
      </c>
      <c r="K84" s="105">
        <f t="shared" si="21"/>
        <v>0</v>
      </c>
      <c r="L84" s="105">
        <f t="shared" si="21"/>
        <v>0</v>
      </c>
      <c r="M84" s="105">
        <f t="shared" si="21"/>
        <v>0</v>
      </c>
      <c r="N84" s="105">
        <f t="shared" si="21"/>
        <v>0</v>
      </c>
      <c r="O84" s="105">
        <f t="shared" si="21"/>
        <v>0</v>
      </c>
      <c r="P84" s="164">
        <f>SUM(P85:P86)</f>
        <v>76812</v>
      </c>
    </row>
    <row r="85" spans="1:16" s="146" customFormat="1" ht="48.75" customHeight="1">
      <c r="A85" s="130">
        <v>23</v>
      </c>
      <c r="B85" s="272" t="s">
        <v>33</v>
      </c>
      <c r="C85" s="272"/>
      <c r="D85" s="272"/>
      <c r="E85" s="196">
        <f>SUM(F85:H85)</f>
        <v>112986</v>
      </c>
      <c r="F85" s="18">
        <v>51122</v>
      </c>
      <c r="G85" s="18"/>
      <c r="H85" s="196">
        <f>SUM(I85:P85)</f>
        <v>61864</v>
      </c>
      <c r="I85" s="205"/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89">
        <v>61864</v>
      </c>
    </row>
    <row r="86" spans="1:16" s="146" customFormat="1" ht="48.75" customHeight="1">
      <c r="A86" s="130">
        <v>24</v>
      </c>
      <c r="B86" s="272" t="s">
        <v>74</v>
      </c>
      <c r="C86" s="272"/>
      <c r="D86" s="272"/>
      <c r="E86" s="196">
        <f>SUM(F86:H86)</f>
        <v>14948</v>
      </c>
      <c r="F86" s="18">
        <v>0</v>
      </c>
      <c r="G86" s="18"/>
      <c r="H86" s="196">
        <f>SUM(I86:P86)</f>
        <v>14948</v>
      </c>
      <c r="I86" s="205"/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89">
        <v>14948</v>
      </c>
    </row>
    <row r="87" spans="1:16" s="146" customFormat="1" ht="61.5" customHeight="1">
      <c r="A87" s="171"/>
      <c r="B87" s="286" t="s">
        <v>41</v>
      </c>
      <c r="C87" s="287"/>
      <c r="D87" s="287"/>
      <c r="E87" s="22">
        <f aca="true" t="shared" si="22" ref="E87:P87">E88</f>
        <v>70000</v>
      </c>
      <c r="F87" s="22">
        <f t="shared" si="22"/>
        <v>20969</v>
      </c>
      <c r="G87" s="22">
        <f t="shared" si="22"/>
        <v>0</v>
      </c>
      <c r="H87" s="22">
        <f t="shared" si="22"/>
        <v>49031</v>
      </c>
      <c r="I87" s="22">
        <f t="shared" si="22"/>
        <v>0</v>
      </c>
      <c r="J87" s="22">
        <f t="shared" si="22"/>
        <v>0</v>
      </c>
      <c r="K87" s="22">
        <f t="shared" si="22"/>
        <v>0</v>
      </c>
      <c r="L87" s="22">
        <f t="shared" si="22"/>
        <v>49031</v>
      </c>
      <c r="M87" s="22">
        <f t="shared" si="22"/>
        <v>0</v>
      </c>
      <c r="N87" s="22">
        <f t="shared" si="22"/>
        <v>0</v>
      </c>
      <c r="O87" s="22">
        <f t="shared" si="22"/>
        <v>0</v>
      </c>
      <c r="P87" s="208">
        <f t="shared" si="22"/>
        <v>0</v>
      </c>
    </row>
    <row r="88" spans="1:16" s="146" customFormat="1" ht="36.75" customHeight="1">
      <c r="A88" s="190"/>
      <c r="B88" s="245" t="s">
        <v>29</v>
      </c>
      <c r="C88" s="245"/>
      <c r="D88" s="245"/>
      <c r="E88" s="105">
        <f aca="true" t="shared" si="23" ref="E88:P88">SUM(E89+E100)</f>
        <v>70000</v>
      </c>
      <c r="F88" s="105">
        <f t="shared" si="23"/>
        <v>20969</v>
      </c>
      <c r="G88" s="105">
        <f t="shared" si="23"/>
        <v>0</v>
      </c>
      <c r="H88" s="105">
        <f t="shared" si="23"/>
        <v>49031</v>
      </c>
      <c r="I88" s="105">
        <f t="shared" si="23"/>
        <v>0</v>
      </c>
      <c r="J88" s="105">
        <f t="shared" si="23"/>
        <v>0</v>
      </c>
      <c r="K88" s="105">
        <f t="shared" si="23"/>
        <v>0</v>
      </c>
      <c r="L88" s="105">
        <f t="shared" si="23"/>
        <v>49031</v>
      </c>
      <c r="M88" s="105">
        <f t="shared" si="23"/>
        <v>0</v>
      </c>
      <c r="N88" s="105">
        <f t="shared" si="23"/>
        <v>0</v>
      </c>
      <c r="O88" s="105">
        <f t="shared" si="23"/>
        <v>0</v>
      </c>
      <c r="P88" s="164">
        <f t="shared" si="23"/>
        <v>0</v>
      </c>
    </row>
    <row r="89" spans="1:16" s="146" customFormat="1" ht="51" customHeight="1" thickBot="1">
      <c r="A89" s="230">
        <v>25</v>
      </c>
      <c r="B89" s="268" t="s">
        <v>40</v>
      </c>
      <c r="C89" s="268"/>
      <c r="D89" s="268"/>
      <c r="E89" s="231">
        <f>F89+H89</f>
        <v>70000</v>
      </c>
      <c r="F89" s="232">
        <v>20969</v>
      </c>
      <c r="G89" s="232"/>
      <c r="H89" s="231">
        <f>SUM(I89:P89)</f>
        <v>49031</v>
      </c>
      <c r="I89" s="231">
        <v>0</v>
      </c>
      <c r="J89" s="233">
        <v>0</v>
      </c>
      <c r="K89" s="233">
        <v>0</v>
      </c>
      <c r="L89" s="233">
        <v>49031</v>
      </c>
      <c r="M89" s="233">
        <v>0</v>
      </c>
      <c r="N89" s="233">
        <v>0</v>
      </c>
      <c r="O89" s="233">
        <v>0</v>
      </c>
      <c r="P89" s="234">
        <v>0</v>
      </c>
    </row>
    <row r="90" spans="1:33" s="146" customFormat="1" ht="30" customHeight="1" hidden="1">
      <c r="A90" s="183"/>
      <c r="B90" s="317" t="s">
        <v>15</v>
      </c>
      <c r="C90" s="318"/>
      <c r="D90" s="319"/>
      <c r="E90" s="224">
        <f>E91+E92</f>
        <v>0</v>
      </c>
      <c r="F90" s="225">
        <f>F91+F92</f>
        <v>0</v>
      </c>
      <c r="G90" s="226">
        <f>G91+G92</f>
        <v>0</v>
      </c>
      <c r="H90" s="226"/>
      <c r="I90" s="226">
        <f>I91</f>
        <v>0</v>
      </c>
      <c r="J90" s="227"/>
      <c r="K90" s="227"/>
      <c r="L90" s="228"/>
      <c r="M90" s="228"/>
      <c r="N90" s="228"/>
      <c r="O90" s="227"/>
      <c r="P90" s="229"/>
      <c r="Q90" s="175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</row>
    <row r="91" spans="1:33" s="146" customFormat="1" ht="19.5" customHeight="1" hidden="1">
      <c r="A91" s="147"/>
      <c r="B91" s="265"/>
      <c r="C91" s="266"/>
      <c r="D91" s="267"/>
      <c r="E91" s="184"/>
      <c r="F91" s="174"/>
      <c r="G91" s="76"/>
      <c r="H91" s="76"/>
      <c r="I91" s="76"/>
      <c r="J91" s="152"/>
      <c r="K91" s="150"/>
      <c r="L91" s="150"/>
      <c r="M91" s="150"/>
      <c r="N91" s="150"/>
      <c r="O91" s="152"/>
      <c r="P91" s="185"/>
      <c r="Q91" s="175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</row>
    <row r="92" spans="1:33" s="146" customFormat="1" ht="19.5" customHeight="1" hidden="1">
      <c r="A92" s="147"/>
      <c r="B92" s="265"/>
      <c r="C92" s="266"/>
      <c r="D92" s="267"/>
      <c r="E92" s="186"/>
      <c r="F92" s="187"/>
      <c r="G92" s="69"/>
      <c r="H92" s="69"/>
      <c r="I92" s="69"/>
      <c r="J92" s="24"/>
      <c r="K92" s="24"/>
      <c r="L92" s="120"/>
      <c r="M92" s="120"/>
      <c r="N92" s="120"/>
      <c r="O92" s="24"/>
      <c r="P92" s="188"/>
      <c r="Q92" s="175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</row>
    <row r="93" spans="1:33" s="146" customFormat="1" ht="19.5" customHeight="1" hidden="1">
      <c r="A93" s="183"/>
      <c r="B93" s="265"/>
      <c r="C93" s="266"/>
      <c r="D93" s="267"/>
      <c r="E93" s="186"/>
      <c r="F93" s="187"/>
      <c r="G93" s="69"/>
      <c r="H93" s="69"/>
      <c r="I93" s="69"/>
      <c r="J93" s="24"/>
      <c r="K93" s="152"/>
      <c r="L93" s="120"/>
      <c r="M93" s="120"/>
      <c r="N93" s="120"/>
      <c r="O93" s="24"/>
      <c r="P93" s="188"/>
      <c r="Q93" s="175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</row>
    <row r="94" spans="1:33" s="146" customFormat="1" ht="19.5" customHeight="1" hidden="1">
      <c r="A94" s="183"/>
      <c r="B94" s="179"/>
      <c r="C94" s="189"/>
      <c r="D94" s="189"/>
      <c r="E94" s="186"/>
      <c r="F94" s="187"/>
      <c r="G94" s="69"/>
      <c r="H94" s="69"/>
      <c r="I94" s="69"/>
      <c r="J94" s="24"/>
      <c r="K94" s="152"/>
      <c r="L94" s="120"/>
      <c r="M94" s="120"/>
      <c r="N94" s="120"/>
      <c r="O94" s="24"/>
      <c r="P94" s="188"/>
      <c r="Q94" s="175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</row>
    <row r="95" spans="1:16" s="146" customFormat="1" ht="12" customHeight="1">
      <c r="A95" s="191"/>
      <c r="B95" s="192"/>
      <c r="C95" s="192"/>
      <c r="D95" s="192"/>
      <c r="E95" s="193"/>
      <c r="F95" s="110"/>
      <c r="G95" s="110"/>
      <c r="H95" s="193"/>
      <c r="I95" s="193"/>
      <c r="J95" s="194"/>
      <c r="K95" s="194"/>
      <c r="L95" s="194"/>
      <c r="M95" s="194"/>
      <c r="N95" s="194"/>
      <c r="O95" s="194"/>
      <c r="P95" s="194"/>
    </row>
    <row r="96" spans="1:16" s="146" customFormat="1" ht="51" customHeight="1" hidden="1">
      <c r="A96" s="191"/>
      <c r="B96" s="192"/>
      <c r="C96" s="192"/>
      <c r="D96" s="192"/>
      <c r="E96" s="193"/>
      <c r="F96" s="110"/>
      <c r="G96" s="110"/>
      <c r="H96" s="193"/>
      <c r="I96" s="193"/>
      <c r="J96" s="194"/>
      <c r="K96" s="194"/>
      <c r="L96" s="194"/>
      <c r="M96" s="194"/>
      <c r="N96" s="194"/>
      <c r="O96" s="194"/>
      <c r="P96" s="194"/>
    </row>
    <row r="97" spans="1:33" ht="14.25" customHeight="1">
      <c r="A97" s="36"/>
      <c r="B97" s="106"/>
      <c r="C97" s="107"/>
      <c r="D97" s="108"/>
      <c r="E97" s="109"/>
      <c r="F97" s="107"/>
      <c r="G97" s="109"/>
      <c r="H97" s="109"/>
      <c r="I97" s="110"/>
      <c r="J97" s="107"/>
      <c r="K97" s="111"/>
      <c r="L97" s="107"/>
      <c r="M97" s="107"/>
      <c r="N97" s="107"/>
      <c r="O97" s="107"/>
      <c r="P97" s="107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7.25" customHeight="1">
      <c r="A98" s="29"/>
      <c r="B98" s="28" t="s">
        <v>17</v>
      </c>
      <c r="C98" s="26"/>
      <c r="D98" s="26"/>
      <c r="E98" s="26"/>
      <c r="F98" s="26"/>
      <c r="G98" s="26"/>
      <c r="H98" s="26"/>
      <c r="I98" s="27"/>
      <c r="J98" s="26"/>
      <c r="K98" s="26"/>
      <c r="L98" s="26"/>
      <c r="M98" s="26"/>
      <c r="N98" s="26"/>
      <c r="O98" s="26"/>
      <c r="P98" s="26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.75" customHeight="1">
      <c r="A99" s="29"/>
      <c r="B99" s="28" t="s">
        <v>31</v>
      </c>
      <c r="C99" s="26"/>
      <c r="D99" s="26"/>
      <c r="E99" s="26"/>
      <c r="F99" s="26"/>
      <c r="G99" s="26"/>
      <c r="H99" s="26"/>
      <c r="I99" s="27"/>
      <c r="J99" s="26"/>
      <c r="K99" s="26"/>
      <c r="L99" s="26"/>
      <c r="M99" s="26"/>
      <c r="N99" s="26"/>
      <c r="O99" s="26"/>
      <c r="P99" s="26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.75" customHeight="1">
      <c r="A100" s="29"/>
      <c r="B100" s="26" t="s">
        <v>32</v>
      </c>
      <c r="C100" s="26"/>
      <c r="D100" s="26"/>
      <c r="E100" s="26"/>
      <c r="F100" s="26"/>
      <c r="G100" s="26"/>
      <c r="H100" s="26"/>
      <c r="I100" s="27"/>
      <c r="J100" s="26"/>
      <c r="K100" s="26"/>
      <c r="L100" s="26"/>
      <c r="M100" s="26"/>
      <c r="N100" s="26"/>
      <c r="O100" s="26"/>
      <c r="P100" s="26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.75" customHeight="1">
      <c r="A101" s="29"/>
      <c r="B101" s="26"/>
      <c r="C101" s="26"/>
      <c r="D101" s="26"/>
      <c r="E101" s="26"/>
      <c r="F101" s="26"/>
      <c r="G101" s="26"/>
      <c r="H101" s="26"/>
      <c r="I101" s="27"/>
      <c r="J101" s="26"/>
      <c r="K101" s="26"/>
      <c r="L101" s="26"/>
      <c r="M101" s="26"/>
      <c r="N101" s="26"/>
      <c r="O101" s="26"/>
      <c r="P101" s="26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.75" customHeight="1">
      <c r="A102" s="29"/>
      <c r="B102" s="26"/>
      <c r="C102" s="26"/>
      <c r="D102" s="26"/>
      <c r="E102" s="26"/>
      <c r="F102" s="26"/>
      <c r="G102" s="26"/>
      <c r="H102" s="26"/>
      <c r="I102" s="27"/>
      <c r="J102" s="26"/>
      <c r="K102" s="26"/>
      <c r="L102" s="26"/>
      <c r="M102" s="26"/>
      <c r="N102" s="26"/>
      <c r="O102" s="26"/>
      <c r="P102" s="26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.75" customHeight="1">
      <c r="A103" s="29"/>
      <c r="B103" s="26"/>
      <c r="C103" s="26"/>
      <c r="D103" s="26"/>
      <c r="E103" s="26"/>
      <c r="F103" s="26"/>
      <c r="G103" s="26"/>
      <c r="H103" s="26"/>
      <c r="I103" s="27"/>
      <c r="J103" s="26"/>
      <c r="K103" s="26"/>
      <c r="L103" s="26"/>
      <c r="M103" s="26"/>
      <c r="N103" s="26"/>
      <c r="O103" s="26"/>
      <c r="P103" s="26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5.75" customHeight="1">
      <c r="A104" s="29"/>
      <c r="B104" s="26"/>
      <c r="C104" s="26"/>
      <c r="D104" s="26"/>
      <c r="E104" s="26"/>
      <c r="F104" s="26"/>
      <c r="G104" s="26"/>
      <c r="H104" s="26"/>
      <c r="I104" s="27"/>
      <c r="J104" s="26"/>
      <c r="K104" s="26"/>
      <c r="L104" s="26"/>
      <c r="M104" s="26"/>
      <c r="N104" s="26"/>
      <c r="O104" s="26"/>
      <c r="P104" s="26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">
      <c r="A105" s="29"/>
      <c r="B105" s="26"/>
      <c r="C105" s="26"/>
      <c r="D105" s="26"/>
      <c r="E105" s="26"/>
      <c r="F105" s="26"/>
      <c r="G105" s="26"/>
      <c r="H105" s="26"/>
      <c r="I105" s="27"/>
      <c r="J105" s="26"/>
      <c r="K105" s="26"/>
      <c r="L105" s="26"/>
      <c r="M105" s="26"/>
      <c r="N105" s="26"/>
      <c r="O105" s="26"/>
      <c r="P105" s="26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5">
      <c r="A106" s="29"/>
      <c r="B106" s="26"/>
      <c r="C106" s="26"/>
      <c r="D106" s="26"/>
      <c r="E106" s="26"/>
      <c r="F106" s="26"/>
      <c r="G106" s="26"/>
      <c r="H106" s="26"/>
      <c r="I106" s="27"/>
      <c r="J106" s="26"/>
      <c r="K106" s="26"/>
      <c r="L106" s="26"/>
      <c r="M106" s="26"/>
      <c r="N106" s="26"/>
      <c r="O106" s="26"/>
      <c r="P106" s="26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5">
      <c r="A107" s="29"/>
      <c r="B107" s="26"/>
      <c r="C107" s="26"/>
      <c r="D107" s="26"/>
      <c r="E107" s="26"/>
      <c r="F107" s="26"/>
      <c r="G107" s="26"/>
      <c r="H107" s="26"/>
      <c r="I107" s="27"/>
      <c r="J107" s="26"/>
      <c r="K107" s="26"/>
      <c r="L107" s="26"/>
      <c r="M107" s="26"/>
      <c r="N107" s="26"/>
      <c r="O107" s="26"/>
      <c r="P107" s="26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5">
      <c r="A108" s="29"/>
      <c r="B108" s="26"/>
      <c r="C108" s="26"/>
      <c r="D108" s="26"/>
      <c r="E108" s="26"/>
      <c r="F108" s="26"/>
      <c r="G108" s="26"/>
      <c r="H108" s="26"/>
      <c r="I108" s="27"/>
      <c r="J108" s="26"/>
      <c r="K108" s="26"/>
      <c r="L108" s="26"/>
      <c r="M108" s="26"/>
      <c r="N108" s="26"/>
      <c r="O108" s="26"/>
      <c r="P108" s="26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5">
      <c r="A109" s="29"/>
      <c r="B109" s="26"/>
      <c r="C109" s="26"/>
      <c r="D109" s="26"/>
      <c r="E109" s="26"/>
      <c r="F109" s="26"/>
      <c r="G109" s="26"/>
      <c r="H109" s="26"/>
      <c r="I109" s="27"/>
      <c r="J109" s="26"/>
      <c r="K109" s="26"/>
      <c r="L109" s="26"/>
      <c r="M109" s="26"/>
      <c r="N109" s="26"/>
      <c r="O109" s="26"/>
      <c r="P109" s="26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5">
      <c r="A110" s="29"/>
      <c r="B110" s="26"/>
      <c r="C110" s="26"/>
      <c r="D110" s="26"/>
      <c r="E110" s="26"/>
      <c r="F110" s="26"/>
      <c r="G110" s="26"/>
      <c r="H110" s="26"/>
      <c r="I110" s="27"/>
      <c r="J110" s="26"/>
      <c r="K110" s="26"/>
      <c r="L110" s="26"/>
      <c r="M110" s="26"/>
      <c r="N110" s="26"/>
      <c r="O110" s="26"/>
      <c r="P110" s="26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5">
      <c r="A111" s="29"/>
      <c r="B111" s="26"/>
      <c r="C111" s="26"/>
      <c r="D111" s="26"/>
      <c r="E111" s="26"/>
      <c r="F111" s="26"/>
      <c r="G111" s="26"/>
      <c r="H111" s="26"/>
      <c r="I111" s="27"/>
      <c r="J111" s="26"/>
      <c r="K111" s="26"/>
      <c r="L111" s="26"/>
      <c r="M111" s="26"/>
      <c r="N111" s="26"/>
      <c r="O111" s="26"/>
      <c r="P111" s="26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7:33" ht="15"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2:33" ht="24.75" customHeight="1">
      <c r="B113" s="264"/>
      <c r="C113" s="270"/>
      <c r="D113" s="270"/>
      <c r="E113" s="270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ht="15">
      <c r="B114" s="263"/>
      <c r="C114" s="264"/>
      <c r="D114" s="264"/>
      <c r="E114" s="11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2:33" ht="15">
      <c r="B115" s="263"/>
      <c r="C115" s="264"/>
      <c r="D115" s="264"/>
      <c r="E115" s="114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2:33" ht="15">
      <c r="B116" s="263"/>
      <c r="C116" s="264"/>
      <c r="D116" s="264"/>
      <c r="E116" s="114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2:33" ht="15">
      <c r="B117" s="263"/>
      <c r="C117" s="264"/>
      <c r="D117" s="264"/>
      <c r="E117" s="114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ht="15">
      <c r="B118" s="263"/>
      <c r="C118" s="264"/>
      <c r="D118" s="264"/>
      <c r="E118" s="114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ht="15">
      <c r="B119" s="263"/>
      <c r="C119" s="270"/>
      <c r="D119" s="270"/>
      <c r="E119" s="11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ht="15">
      <c r="B120" s="263"/>
      <c r="C120" s="270"/>
      <c r="D120" s="270"/>
      <c r="E120" s="114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ht="15">
      <c r="B121" s="263"/>
      <c r="C121" s="264"/>
      <c r="D121" s="264"/>
      <c r="E121" s="114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2:33" ht="15">
      <c r="B122" s="263"/>
      <c r="C122" s="264"/>
      <c r="D122" s="264"/>
      <c r="E122" s="114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2:33" ht="15">
      <c r="B123" s="263"/>
      <c r="C123" s="264"/>
      <c r="D123" s="264"/>
      <c r="E123" s="114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2:33" ht="15">
      <c r="B124" s="263"/>
      <c r="C124" s="264"/>
      <c r="D124" s="264"/>
      <c r="E124" s="11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5">
      <c r="A125" s="30"/>
      <c r="B125" s="263"/>
      <c r="C125" s="264"/>
      <c r="D125" s="264"/>
      <c r="E125" s="114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5" ht="15">
      <c r="A126" s="30"/>
      <c r="B126" s="263"/>
      <c r="C126" s="270"/>
      <c r="D126" s="270"/>
      <c r="E126" s="114"/>
    </row>
    <row r="127" spans="1:5" ht="15">
      <c r="A127" s="30"/>
      <c r="B127" s="263"/>
      <c r="C127" s="270"/>
      <c r="D127" s="270"/>
      <c r="E127" s="114"/>
    </row>
    <row r="195" spans="1:16" ht="15">
      <c r="A195" s="30"/>
      <c r="N195" s="30" t="s">
        <v>1</v>
      </c>
      <c r="O195" s="6"/>
      <c r="P195" s="6"/>
    </row>
  </sheetData>
  <sheetProtection/>
  <mergeCells count="98">
    <mergeCell ref="B91:D91"/>
    <mergeCell ref="B65:D65"/>
    <mergeCell ref="B66:D66"/>
    <mergeCell ref="B67:D67"/>
    <mergeCell ref="B86:D86"/>
    <mergeCell ref="B35:D35"/>
    <mergeCell ref="B36:D36"/>
    <mergeCell ref="B37:D37"/>
    <mergeCell ref="B38:D38"/>
    <mergeCell ref="B90:D90"/>
    <mergeCell ref="B93:D93"/>
    <mergeCell ref="B76:D76"/>
    <mergeCell ref="B77:D77"/>
    <mergeCell ref="B26:D26"/>
    <mergeCell ref="B27:D27"/>
    <mergeCell ref="B28:D28"/>
    <mergeCell ref="B40:D40"/>
    <mergeCell ref="B46:D46"/>
    <mergeCell ref="B44:D44"/>
    <mergeCell ref="B39:D39"/>
    <mergeCell ref="B49:D49"/>
    <mergeCell ref="B50:D50"/>
    <mergeCell ref="B34:D34"/>
    <mergeCell ref="B42:D42"/>
    <mergeCell ref="H5:H6"/>
    <mergeCell ref="B41:D41"/>
    <mergeCell ref="B22:D22"/>
    <mergeCell ref="B23:D23"/>
    <mergeCell ref="B29:D29"/>
    <mergeCell ref="B43:D43"/>
    <mergeCell ref="B19:D19"/>
    <mergeCell ref="B24:D24"/>
    <mergeCell ref="B33:D33"/>
    <mergeCell ref="B30:D30"/>
    <mergeCell ref="I5:P5"/>
    <mergeCell ref="B7:D7"/>
    <mergeCell ref="B9:D9"/>
    <mergeCell ref="F5:F6"/>
    <mergeCell ref="B21:D21"/>
    <mergeCell ref="B31:D31"/>
    <mergeCell ref="B87:D87"/>
    <mergeCell ref="B69:D69"/>
    <mergeCell ref="B84:D84"/>
    <mergeCell ref="E5:E6"/>
    <mergeCell ref="S53:U53"/>
    <mergeCell ref="B45:D45"/>
    <mergeCell ref="B47:D47"/>
    <mergeCell ref="B51:D51"/>
    <mergeCell ref="B48:D48"/>
    <mergeCell ref="B20:D20"/>
    <mergeCell ref="B127:D127"/>
    <mergeCell ref="B124:D124"/>
    <mergeCell ref="B125:D125"/>
    <mergeCell ref="B119:D119"/>
    <mergeCell ref="B115:D115"/>
    <mergeCell ref="B122:D122"/>
    <mergeCell ref="B116:D116"/>
    <mergeCell ref="B121:D121"/>
    <mergeCell ref="B120:D120"/>
    <mergeCell ref="B123:D123"/>
    <mergeCell ref="B126:D126"/>
    <mergeCell ref="B118:D118"/>
    <mergeCell ref="B85:D85"/>
    <mergeCell ref="B78:D78"/>
    <mergeCell ref="B71:D71"/>
    <mergeCell ref="B75:D75"/>
    <mergeCell ref="B83:D83"/>
    <mergeCell ref="B72:D72"/>
    <mergeCell ref="B114:D114"/>
    <mergeCell ref="B92:D92"/>
    <mergeCell ref="B88:D88"/>
    <mergeCell ref="B89:D89"/>
    <mergeCell ref="B117:D117"/>
    <mergeCell ref="B54:D54"/>
    <mergeCell ref="B70:D70"/>
    <mergeCell ref="B61:D61"/>
    <mergeCell ref="B113:E113"/>
    <mergeCell ref="B73:D73"/>
    <mergeCell ref="A5:A6"/>
    <mergeCell ref="B63:D63"/>
    <mergeCell ref="B62:D62"/>
    <mergeCell ref="B10:D10"/>
    <mergeCell ref="B13:D13"/>
    <mergeCell ref="B59:D59"/>
    <mergeCell ref="B17:D17"/>
    <mergeCell ref="B25:D25"/>
    <mergeCell ref="B60:D60"/>
    <mergeCell ref="B53:D53"/>
    <mergeCell ref="B15:D15"/>
    <mergeCell ref="B32:D32"/>
    <mergeCell ref="B80:D80"/>
    <mergeCell ref="B81:D81"/>
    <mergeCell ref="B82:D82"/>
    <mergeCell ref="B79:D79"/>
    <mergeCell ref="B56:D56"/>
    <mergeCell ref="B68:D68"/>
    <mergeCell ref="B55:D55"/>
    <mergeCell ref="B58:D5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3">
      <selection activeCell="B26" sqref="B26:I26"/>
    </sheetView>
  </sheetViews>
  <sheetFormatPr defaultColWidth="9.140625" defaultRowHeight="12.75"/>
  <cols>
    <col min="1" max="1" width="3.8515625" style="129" customWidth="1"/>
    <col min="2" max="2" width="26.28125" style="113" customWidth="1"/>
    <col min="3" max="3" width="9.140625" style="113" customWidth="1"/>
    <col min="4" max="4" width="14.421875" style="113" customWidth="1"/>
    <col min="5" max="5" width="11.57421875" style="113" customWidth="1"/>
    <col min="6" max="6" width="9.57421875" style="113" customWidth="1"/>
    <col min="7" max="7" width="8.8515625" style="113" hidden="1" customWidth="1"/>
    <col min="8" max="8" width="11.57421875" style="113" customWidth="1"/>
    <col min="9" max="9" width="13.421875" style="113" customWidth="1"/>
    <col min="10" max="16384" width="9.140625" style="6" customWidth="1"/>
  </cols>
  <sheetData>
    <row r="1" spans="1:9" ht="7.5" customHeight="1">
      <c r="A1" s="115"/>
      <c r="B1" s="27"/>
      <c r="C1" s="132"/>
      <c r="D1" s="132"/>
      <c r="E1" s="132"/>
      <c r="F1" s="27"/>
      <c r="G1" s="27"/>
      <c r="H1" s="148"/>
      <c r="I1" s="27"/>
    </row>
    <row r="2" spans="1:9" ht="23.25" customHeight="1">
      <c r="A2" s="116" t="s">
        <v>25</v>
      </c>
      <c r="B2" s="27"/>
      <c r="C2" s="132"/>
      <c r="D2" s="137" t="s">
        <v>11</v>
      </c>
      <c r="E2" s="132"/>
      <c r="F2" s="27"/>
      <c r="G2" s="117"/>
      <c r="H2" s="149"/>
      <c r="I2" s="27"/>
    </row>
    <row r="3" spans="1:9" ht="20.25" customHeight="1">
      <c r="A3" s="118" t="s">
        <v>26</v>
      </c>
      <c r="B3" s="27"/>
      <c r="C3" s="138" t="s">
        <v>24</v>
      </c>
      <c r="D3" s="139"/>
      <c r="E3" s="132"/>
      <c r="F3" s="117"/>
      <c r="G3" s="117"/>
      <c r="H3" s="149"/>
      <c r="I3" s="27"/>
    </row>
    <row r="4" spans="1:9" ht="36" customHeight="1" thickBot="1">
      <c r="A4" s="119"/>
      <c r="B4" s="27"/>
      <c r="C4" s="132"/>
      <c r="D4" s="138" t="s">
        <v>56</v>
      </c>
      <c r="E4" s="132"/>
      <c r="F4" s="117"/>
      <c r="G4" s="117"/>
      <c r="H4" s="149"/>
      <c r="I4" s="27"/>
    </row>
    <row r="5" spans="1:9" ht="60.75" customHeight="1">
      <c r="A5" s="211" t="s">
        <v>23</v>
      </c>
      <c r="B5" s="212"/>
      <c r="C5" s="212"/>
      <c r="D5" s="212"/>
      <c r="E5" s="213" t="s">
        <v>5</v>
      </c>
      <c r="F5" s="214" t="s">
        <v>76</v>
      </c>
      <c r="G5" s="215"/>
      <c r="H5" s="214" t="s">
        <v>77</v>
      </c>
      <c r="I5" s="216" t="s">
        <v>27</v>
      </c>
    </row>
    <row r="6" spans="1:9" ht="14.25" customHeight="1">
      <c r="A6" s="217">
        <v>1</v>
      </c>
      <c r="B6" s="333">
        <v>2</v>
      </c>
      <c r="C6" s="333"/>
      <c r="D6" s="333"/>
      <c r="E6" s="121">
        <v>3</v>
      </c>
      <c r="F6" s="121">
        <v>4</v>
      </c>
      <c r="G6" s="121">
        <v>5</v>
      </c>
      <c r="H6" s="121">
        <v>5</v>
      </c>
      <c r="I6" s="218">
        <v>6</v>
      </c>
    </row>
    <row r="7" spans="1:9" ht="19.5" customHeight="1" thickBot="1">
      <c r="A7" s="341" t="s">
        <v>75</v>
      </c>
      <c r="B7" s="342"/>
      <c r="C7" s="342"/>
      <c r="D7" s="342"/>
      <c r="E7" s="342"/>
      <c r="F7" s="342"/>
      <c r="G7" s="342"/>
      <c r="H7" s="342"/>
      <c r="I7" s="343"/>
    </row>
    <row r="8" spans="1:9" ht="21" customHeight="1">
      <c r="A8" s="154"/>
      <c r="B8" s="334" t="s">
        <v>28</v>
      </c>
      <c r="C8" s="335"/>
      <c r="D8" s="335"/>
      <c r="E8" s="155">
        <f>E9+E27</f>
        <v>454700</v>
      </c>
      <c r="F8" s="155">
        <f>F9+F27</f>
        <v>0</v>
      </c>
      <c r="G8" s="155">
        <f>G9+G27</f>
        <v>5000</v>
      </c>
      <c r="H8" s="155">
        <f>H9+H27</f>
        <v>454700</v>
      </c>
      <c r="I8" s="155">
        <f>I9+I27</f>
        <v>454700</v>
      </c>
    </row>
    <row r="9" spans="1:9" ht="37.5" customHeight="1">
      <c r="A9" s="156"/>
      <c r="B9" s="336" t="s">
        <v>38</v>
      </c>
      <c r="C9" s="337"/>
      <c r="D9" s="337"/>
      <c r="E9" s="157">
        <f>E20+E25</f>
        <v>428300</v>
      </c>
      <c r="F9" s="157">
        <f>F20+F25</f>
        <v>0</v>
      </c>
      <c r="G9" s="157">
        <f>G20+G25</f>
        <v>5000</v>
      </c>
      <c r="H9" s="157">
        <f>H20+H25</f>
        <v>428300</v>
      </c>
      <c r="I9" s="157">
        <f>I20+I25</f>
        <v>428300</v>
      </c>
    </row>
    <row r="10" spans="1:9" ht="15" customHeight="1" hidden="1">
      <c r="A10" s="147"/>
      <c r="B10" s="124"/>
      <c r="C10" s="125"/>
      <c r="D10" s="125" t="s">
        <v>13</v>
      </c>
      <c r="E10" s="126">
        <f>E11</f>
        <v>0</v>
      </c>
      <c r="F10" s="126">
        <f aca="true" t="shared" si="0" ref="F10:G13">E10</f>
        <v>0</v>
      </c>
      <c r="G10" s="126">
        <f t="shared" si="0"/>
        <v>0</v>
      </c>
      <c r="H10" s="126"/>
      <c r="I10" s="158">
        <f>I11</f>
        <v>0</v>
      </c>
    </row>
    <row r="11" spans="1:9" ht="15" customHeight="1" hidden="1">
      <c r="A11" s="147"/>
      <c r="B11" s="127" t="s">
        <v>6</v>
      </c>
      <c r="C11" s="24"/>
      <c r="D11" s="24"/>
      <c r="E11" s="24">
        <f>E12+E13</f>
        <v>0</v>
      </c>
      <c r="F11" s="24">
        <f t="shared" si="0"/>
        <v>0</v>
      </c>
      <c r="G11" s="24">
        <f t="shared" si="0"/>
        <v>0</v>
      </c>
      <c r="H11" s="24"/>
      <c r="I11" s="159">
        <f>I12+I13</f>
        <v>0</v>
      </c>
    </row>
    <row r="12" spans="1:9" ht="15" customHeight="1" hidden="1">
      <c r="A12" s="147">
        <v>1</v>
      </c>
      <c r="B12" s="326"/>
      <c r="C12" s="327"/>
      <c r="D12" s="327"/>
      <c r="E12" s="219"/>
      <c r="F12" s="219">
        <f t="shared" si="0"/>
        <v>0</v>
      </c>
      <c r="G12" s="219">
        <f t="shared" si="0"/>
        <v>0</v>
      </c>
      <c r="H12" s="219"/>
      <c r="I12" s="145"/>
    </row>
    <row r="13" spans="1:9" ht="15" customHeight="1" hidden="1">
      <c r="A13" s="147">
        <v>2</v>
      </c>
      <c r="B13" s="219"/>
      <c r="C13" s="128"/>
      <c r="D13" s="128"/>
      <c r="E13" s="219"/>
      <c r="F13" s="219">
        <f t="shared" si="0"/>
        <v>0</v>
      </c>
      <c r="G13" s="219">
        <f t="shared" si="0"/>
        <v>0</v>
      </c>
      <c r="H13" s="219"/>
      <c r="I13" s="145"/>
    </row>
    <row r="14" spans="1:9" ht="15" customHeight="1" hidden="1">
      <c r="A14" s="147"/>
      <c r="B14" s="338" t="s">
        <v>12</v>
      </c>
      <c r="C14" s="339"/>
      <c r="D14" s="339"/>
      <c r="E14" s="126">
        <f>E15</f>
        <v>0</v>
      </c>
      <c r="F14" s="126">
        <f>F15</f>
        <v>0</v>
      </c>
      <c r="G14" s="126">
        <f>G15</f>
        <v>0</v>
      </c>
      <c r="H14" s="126"/>
      <c r="I14" s="158"/>
    </row>
    <row r="15" spans="1:9" ht="15" customHeight="1" hidden="1">
      <c r="A15" s="147">
        <v>3</v>
      </c>
      <c r="B15" s="123"/>
      <c r="C15" s="127"/>
      <c r="D15" s="127"/>
      <c r="E15" s="24"/>
      <c r="F15" s="24">
        <v>0</v>
      </c>
      <c r="G15" s="24">
        <v>0</v>
      </c>
      <c r="H15" s="24"/>
      <c r="I15" s="159"/>
    </row>
    <row r="16" spans="1:9" ht="15" customHeight="1" hidden="1">
      <c r="A16" s="147"/>
      <c r="B16" s="331" t="s">
        <v>7</v>
      </c>
      <c r="C16" s="340"/>
      <c r="D16" s="340"/>
      <c r="E16" s="126">
        <f>E17</f>
        <v>0</v>
      </c>
      <c r="F16" s="126">
        <f aca="true" t="shared" si="1" ref="F16:G19">E16</f>
        <v>0</v>
      </c>
      <c r="G16" s="126">
        <f t="shared" si="1"/>
        <v>0</v>
      </c>
      <c r="H16" s="126"/>
      <c r="I16" s="158">
        <f>I17</f>
        <v>0</v>
      </c>
    </row>
    <row r="17" spans="1:9" ht="15" customHeight="1" hidden="1">
      <c r="A17" s="147"/>
      <c r="B17" s="127" t="s">
        <v>8</v>
      </c>
      <c r="C17" s="24"/>
      <c r="D17" s="24"/>
      <c r="E17" s="24">
        <f>E18+E19</f>
        <v>0</v>
      </c>
      <c r="F17" s="24">
        <f t="shared" si="1"/>
        <v>0</v>
      </c>
      <c r="G17" s="24">
        <f t="shared" si="1"/>
        <v>0</v>
      </c>
      <c r="H17" s="24"/>
      <c r="I17" s="159"/>
    </row>
    <row r="18" spans="1:9" ht="15" customHeight="1" hidden="1">
      <c r="A18" s="147">
        <v>4</v>
      </c>
      <c r="B18" s="326"/>
      <c r="C18" s="327"/>
      <c r="D18" s="327"/>
      <c r="E18" s="219"/>
      <c r="F18" s="219">
        <f t="shared" si="1"/>
        <v>0</v>
      </c>
      <c r="G18" s="219">
        <f t="shared" si="1"/>
        <v>0</v>
      </c>
      <c r="H18" s="219"/>
      <c r="I18" s="145"/>
    </row>
    <row r="19" spans="1:9" ht="15" customHeight="1" hidden="1">
      <c r="A19" s="147">
        <v>5</v>
      </c>
      <c r="B19" s="326"/>
      <c r="C19" s="327"/>
      <c r="D19" s="327"/>
      <c r="E19" s="219"/>
      <c r="F19" s="219">
        <f t="shared" si="1"/>
        <v>0</v>
      </c>
      <c r="G19" s="219">
        <f t="shared" si="1"/>
        <v>0</v>
      </c>
      <c r="H19" s="219"/>
      <c r="I19" s="145"/>
    </row>
    <row r="20" spans="1:9" s="7" customFormat="1" ht="69.75" customHeight="1">
      <c r="A20" s="160"/>
      <c r="B20" s="331" t="s">
        <v>12</v>
      </c>
      <c r="C20" s="332"/>
      <c r="D20" s="332"/>
      <c r="E20" s="161">
        <f>SUM(E21:E24)</f>
        <v>409300</v>
      </c>
      <c r="F20" s="161">
        <f>SUM(F21:F24)</f>
        <v>0</v>
      </c>
      <c r="G20" s="161">
        <f>SUM(G21:G24)</f>
        <v>5000</v>
      </c>
      <c r="H20" s="161">
        <f>SUM(H21:H24)</f>
        <v>409300</v>
      </c>
      <c r="I20" s="161">
        <f>SUM(I21:I24)</f>
        <v>409300</v>
      </c>
    </row>
    <row r="21" spans="1:9" s="143" customFormat="1" ht="73.5" customHeight="1">
      <c r="A21" s="162">
        <v>1</v>
      </c>
      <c r="B21" s="328" t="s">
        <v>60</v>
      </c>
      <c r="C21" s="329"/>
      <c r="D21" s="330"/>
      <c r="E21" s="142">
        <v>139220</v>
      </c>
      <c r="F21" s="220">
        <v>0</v>
      </c>
      <c r="G21" s="220">
        <v>5000</v>
      </c>
      <c r="H21" s="142">
        <v>139220</v>
      </c>
      <c r="I21" s="163">
        <v>139220</v>
      </c>
    </row>
    <row r="22" spans="1:9" s="143" customFormat="1" ht="51.75" customHeight="1">
      <c r="A22" s="162">
        <v>2</v>
      </c>
      <c r="B22" s="328" t="s">
        <v>61</v>
      </c>
      <c r="C22" s="328"/>
      <c r="D22" s="328"/>
      <c r="E22" s="142">
        <v>103360</v>
      </c>
      <c r="F22" s="220">
        <v>0</v>
      </c>
      <c r="G22" s="220"/>
      <c r="H22" s="142">
        <v>103360</v>
      </c>
      <c r="I22" s="163">
        <v>103360</v>
      </c>
    </row>
    <row r="23" spans="1:9" s="143" customFormat="1" ht="52.5" customHeight="1">
      <c r="A23" s="162">
        <v>3</v>
      </c>
      <c r="B23" s="328" t="s">
        <v>62</v>
      </c>
      <c r="C23" s="344"/>
      <c r="D23" s="344"/>
      <c r="E23" s="142">
        <v>83360</v>
      </c>
      <c r="F23" s="220">
        <v>0</v>
      </c>
      <c r="G23" s="220"/>
      <c r="H23" s="142">
        <v>83360</v>
      </c>
      <c r="I23" s="163">
        <v>83360</v>
      </c>
    </row>
    <row r="24" spans="1:9" s="143" customFormat="1" ht="74.25" customHeight="1">
      <c r="A24" s="162">
        <v>4</v>
      </c>
      <c r="B24" s="328" t="s">
        <v>63</v>
      </c>
      <c r="C24" s="344"/>
      <c r="D24" s="344"/>
      <c r="E24" s="142">
        <v>83360</v>
      </c>
      <c r="F24" s="220">
        <v>0</v>
      </c>
      <c r="G24" s="220"/>
      <c r="H24" s="142">
        <v>83360</v>
      </c>
      <c r="I24" s="163">
        <v>83360</v>
      </c>
    </row>
    <row r="25" spans="1:9" s="143" customFormat="1" ht="74.25" customHeight="1">
      <c r="A25" s="160"/>
      <c r="B25" s="352" t="s">
        <v>7</v>
      </c>
      <c r="C25" s="353"/>
      <c r="D25" s="354"/>
      <c r="E25" s="161">
        <f>SUM(E26:E26)</f>
        <v>19000</v>
      </c>
      <c r="F25" s="161">
        <f>SUM(F26:F26)</f>
        <v>0</v>
      </c>
      <c r="G25" s="161">
        <f>SUM(G26:G26)</f>
        <v>0</v>
      </c>
      <c r="H25" s="161">
        <f>SUM(H26:H26)</f>
        <v>19000</v>
      </c>
      <c r="I25" s="161">
        <f>SUM(I26:I26)</f>
        <v>19000</v>
      </c>
    </row>
    <row r="26" spans="1:9" s="143" customFormat="1" ht="74.25" customHeight="1" thickBot="1">
      <c r="A26" s="165">
        <v>5</v>
      </c>
      <c r="B26" s="320" t="s">
        <v>43</v>
      </c>
      <c r="C26" s="321"/>
      <c r="D26" s="322"/>
      <c r="E26" s="235">
        <v>19000</v>
      </c>
      <c r="F26" s="236">
        <v>0</v>
      </c>
      <c r="G26" s="236"/>
      <c r="H26" s="235">
        <v>19000</v>
      </c>
      <c r="I26" s="237">
        <v>19000</v>
      </c>
    </row>
    <row r="27" spans="1:9" s="143" customFormat="1" ht="74.25" customHeight="1">
      <c r="A27" s="156"/>
      <c r="B27" s="349" t="s">
        <v>59</v>
      </c>
      <c r="C27" s="350"/>
      <c r="D27" s="351"/>
      <c r="E27" s="157">
        <f>SUM(E28)</f>
        <v>26400</v>
      </c>
      <c r="F27" s="157">
        <f>SUM(F28)</f>
        <v>0</v>
      </c>
      <c r="G27" s="157">
        <f>SUM(G28)</f>
        <v>0</v>
      </c>
      <c r="H27" s="157">
        <f>SUM(H28)</f>
        <v>26400</v>
      </c>
      <c r="I27" s="157">
        <f>SUM(I28)</f>
        <v>26400</v>
      </c>
    </row>
    <row r="28" spans="1:9" s="143" customFormat="1" ht="74.25" customHeight="1">
      <c r="A28" s="104"/>
      <c r="B28" s="288" t="s">
        <v>45</v>
      </c>
      <c r="C28" s="289"/>
      <c r="D28" s="290"/>
      <c r="E28" s="164">
        <f>SUM(E29:E31)</f>
        <v>26400</v>
      </c>
      <c r="F28" s="164">
        <f>SUM(F29:F31)</f>
        <v>0</v>
      </c>
      <c r="G28" s="164">
        <f>SUM(G29:G31)</f>
        <v>0</v>
      </c>
      <c r="H28" s="164">
        <f>SUM(H29:H31)</f>
        <v>26400</v>
      </c>
      <c r="I28" s="164">
        <f>SUM(I29:I31)</f>
        <v>26400</v>
      </c>
    </row>
    <row r="29" spans="1:9" s="143" customFormat="1" ht="45" customHeight="1">
      <c r="A29" s="162">
        <v>26</v>
      </c>
      <c r="B29" s="242" t="s">
        <v>78</v>
      </c>
      <c r="C29" s="243"/>
      <c r="D29" s="244"/>
      <c r="E29" s="142">
        <v>8800</v>
      </c>
      <c r="F29" s="220">
        <v>0</v>
      </c>
      <c r="G29" s="220"/>
      <c r="H29" s="142">
        <v>8800</v>
      </c>
      <c r="I29" s="163">
        <v>8800</v>
      </c>
    </row>
    <row r="30" spans="1:9" s="143" customFormat="1" ht="36" customHeight="1">
      <c r="A30" s="162">
        <v>27</v>
      </c>
      <c r="B30" s="242" t="s">
        <v>79</v>
      </c>
      <c r="C30" s="243"/>
      <c r="D30" s="244"/>
      <c r="E30" s="142">
        <v>8800</v>
      </c>
      <c r="F30" s="220">
        <v>0</v>
      </c>
      <c r="G30" s="220"/>
      <c r="H30" s="142">
        <v>8800</v>
      </c>
      <c r="I30" s="163">
        <v>8800</v>
      </c>
    </row>
    <row r="31" spans="1:9" s="143" customFormat="1" ht="33" customHeight="1" thickBot="1">
      <c r="A31" s="165">
        <v>28</v>
      </c>
      <c r="B31" s="323" t="s">
        <v>80</v>
      </c>
      <c r="C31" s="324"/>
      <c r="D31" s="325"/>
      <c r="E31" s="166">
        <v>8800</v>
      </c>
      <c r="F31" s="167">
        <v>0</v>
      </c>
      <c r="G31" s="167"/>
      <c r="H31" s="166">
        <v>8800</v>
      </c>
      <c r="I31" s="168">
        <v>8800</v>
      </c>
    </row>
    <row r="32" spans="1:9" ht="30" customHeight="1" hidden="1">
      <c r="A32" s="183"/>
      <c r="B32" s="345"/>
      <c r="C32" s="346"/>
      <c r="D32" s="347"/>
      <c r="E32" s="222"/>
      <c r="F32" s="222"/>
      <c r="G32" s="222"/>
      <c r="H32" s="222"/>
      <c r="I32" s="223"/>
    </row>
    <row r="33" spans="1:9" ht="19.5" customHeight="1" hidden="1">
      <c r="A33" s="147"/>
      <c r="B33" s="265"/>
      <c r="C33" s="266"/>
      <c r="D33" s="348"/>
      <c r="E33" s="24"/>
      <c r="F33" s="24"/>
      <c r="G33" s="24"/>
      <c r="H33" s="24"/>
      <c r="I33" s="159"/>
    </row>
    <row r="34" spans="1:9" ht="19.5" customHeight="1" hidden="1">
      <c r="A34" s="147"/>
      <c r="B34" s="153"/>
      <c r="C34" s="153"/>
      <c r="D34" s="153"/>
      <c r="E34" s="24"/>
      <c r="F34" s="24"/>
      <c r="G34" s="24"/>
      <c r="H34" s="24"/>
      <c r="I34" s="159"/>
    </row>
    <row r="35" spans="1:9" ht="19.5" customHeight="1" hidden="1">
      <c r="A35" s="156"/>
      <c r="B35" s="349" t="s">
        <v>57</v>
      </c>
      <c r="C35" s="350"/>
      <c r="D35" s="351"/>
      <c r="E35" s="122" t="e">
        <f>#REF!+#REF!+#REF!+#REF!</f>
        <v>#REF!</v>
      </c>
      <c r="F35" s="122" t="e">
        <f>#REF!+#REF!+#REF!+#REF!</f>
        <v>#REF!</v>
      </c>
      <c r="G35" s="122" t="e">
        <f>#REF!+#REF!+#REF!+#REF!</f>
        <v>#REF!</v>
      </c>
      <c r="H35" s="122" t="e">
        <f>#REF!+#REF!+#REF!+#REF!</f>
        <v>#REF!</v>
      </c>
      <c r="I35" s="157" t="e">
        <f>#REF!+#REF!+#REF!+#REF!</f>
        <v>#REF!</v>
      </c>
    </row>
    <row r="36" spans="1:9" ht="19.5" customHeight="1" hidden="1">
      <c r="A36" s="156"/>
      <c r="B36" s="349" t="s">
        <v>58</v>
      </c>
      <c r="C36" s="350"/>
      <c r="D36" s="351"/>
      <c r="E36" s="122" t="e">
        <f>#REF!+#REF!+#REF!+#REF!</f>
        <v>#REF!</v>
      </c>
      <c r="F36" s="122" t="e">
        <f>#REF!+#REF!+#REF!+#REF!</f>
        <v>#REF!</v>
      </c>
      <c r="G36" s="122" t="e">
        <f>#REF!+#REF!+#REF!+#REF!</f>
        <v>#REF!</v>
      </c>
      <c r="H36" s="122" t="e">
        <f>#REF!+#REF!+#REF!+#REF!</f>
        <v>#REF!</v>
      </c>
      <c r="I36" s="157" t="e">
        <f>#REF!+#REF!+#REF!+#REF!</f>
        <v>#REF!</v>
      </c>
    </row>
    <row r="37" spans="1:9" ht="39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5">
      <c r="A39" s="119"/>
      <c r="B39" s="144" t="s">
        <v>17</v>
      </c>
      <c r="C39" s="27"/>
      <c r="D39" s="27"/>
      <c r="E39" s="27"/>
      <c r="F39" s="27"/>
      <c r="G39" s="27"/>
      <c r="H39" s="27"/>
      <c r="I39" s="27"/>
    </row>
    <row r="40" spans="1:9" ht="15">
      <c r="A40" s="119"/>
      <c r="B40" s="28" t="s">
        <v>31</v>
      </c>
      <c r="C40" s="27"/>
      <c r="D40" s="27"/>
      <c r="E40" s="27"/>
      <c r="F40" s="27"/>
      <c r="G40" s="27"/>
      <c r="H40" s="27"/>
      <c r="I40" s="27"/>
    </row>
    <row r="41" spans="2:9" ht="15">
      <c r="B41" s="26" t="s">
        <v>32</v>
      </c>
      <c r="C41" s="27"/>
      <c r="D41" s="27"/>
      <c r="E41" s="27"/>
      <c r="F41" s="27"/>
      <c r="G41" s="27"/>
      <c r="H41" s="27"/>
      <c r="I41" s="27"/>
    </row>
    <row r="42" spans="2:9" ht="15">
      <c r="B42" s="27"/>
      <c r="C42" s="27"/>
      <c r="D42" s="27"/>
      <c r="E42" s="27"/>
      <c r="F42" s="27"/>
      <c r="G42" s="27"/>
      <c r="H42" s="27"/>
      <c r="I42" s="27"/>
    </row>
  </sheetData>
  <sheetProtection/>
  <mergeCells count="25">
    <mergeCell ref="B22:D22"/>
    <mergeCell ref="B24:D24"/>
    <mergeCell ref="B32:D32"/>
    <mergeCell ref="B33:D33"/>
    <mergeCell ref="B35:D35"/>
    <mergeCell ref="B36:D36"/>
    <mergeCell ref="B27:D27"/>
    <mergeCell ref="B25:D25"/>
    <mergeCell ref="B6:D6"/>
    <mergeCell ref="B8:D8"/>
    <mergeCell ref="B9:D9"/>
    <mergeCell ref="B12:D12"/>
    <mergeCell ref="B14:D14"/>
    <mergeCell ref="B16:D16"/>
    <mergeCell ref="A7:I7"/>
    <mergeCell ref="B26:D26"/>
    <mergeCell ref="B29:D29"/>
    <mergeCell ref="B30:D30"/>
    <mergeCell ref="B31:D31"/>
    <mergeCell ref="B28:D28"/>
    <mergeCell ref="B18:D18"/>
    <mergeCell ref="B19:D19"/>
    <mergeCell ref="B21:D21"/>
    <mergeCell ref="B20:D20"/>
    <mergeCell ref="B23:D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2023-09-11T13:22:10Z</cp:lastPrinted>
  <dcterms:created xsi:type="dcterms:W3CDTF">2012-02-03T06:55:24Z</dcterms:created>
  <dcterms:modified xsi:type="dcterms:W3CDTF">2023-09-11T13:22:46Z</dcterms:modified>
  <cp:category/>
  <cp:version/>
  <cp:contentType/>
  <cp:contentStatus/>
</cp:coreProperties>
</file>