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73" activeTab="1"/>
  </bookViews>
  <sheets>
    <sheet name="план2024-Приложение №10" sheetId="1" r:id="rId1"/>
    <sheet name="план2024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<sst xmlns="http://schemas.openxmlformats.org/spreadsheetml/2006/main" count="119" uniqueCount="85">
  <si>
    <t>Капиталови разходи по източници на финансиране</t>
  </si>
  <si>
    <t xml:space="preserve"> </t>
  </si>
  <si>
    <t>Община НИКОЛАЕВО</t>
  </si>
  <si>
    <t>Сметна стойност</t>
  </si>
  <si>
    <t>Функция 07: Почивно дело, култура, религиозни дейности</t>
  </si>
  <si>
    <t>Общо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</si>
  <si>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</si>
  <si>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</si>
  <si>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</si>
  <si>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</si>
  <si>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</si>
  <si>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>Функция 01:Общи държавни  служби</t>
  </si>
  <si>
    <t>Изготвил: .................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</si>
  <si>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</si>
  <si>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</si>
  <si>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</si>
  <si>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</si>
  <si>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 xml:space="preserve">             No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</si>
  <si>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</si>
  <si>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</si>
  <si>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</si>
  <si>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</si>
  <si>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</si>
  <si>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      5206 - Изграждане на инфраструктурни обекти</t>
  </si>
  <si>
    <t>Функция 04:Здравеопазване</t>
  </si>
  <si>
    <t>Златко Генчев</t>
  </si>
  <si>
    <t>Главен счетоводител</t>
  </si>
  <si>
    <t>Ремонт на Старо кметство в с. Елхово</t>
  </si>
  <si>
    <t>Ремонт на вътрешни тоалетни в двора на Здравна служба в с. Елхово</t>
  </si>
  <si>
    <t>Ремонт на паметника на "Братя Жекови" в с. Елхово</t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</si>
  <si>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</si>
  <si>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</si>
  <si>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Изграждане на Автоспирка в гр. Николаево</t>
  </si>
  <si>
    <t>Функция 08: Икономически дейности и услуги</t>
  </si>
  <si>
    <t>Ремонтно-укрепителни дейности за реставриране на "Крепост Асара"</t>
  </si>
  <si>
    <t>Ремонт на селски тоалетни в с. Едрево</t>
  </si>
  <si>
    <t xml:space="preserve">       5203 - Придобиване на друго оборудване, машини и съоръжение</t>
  </si>
  <si>
    <t>Капита-лова субси-дия РБ</t>
  </si>
  <si>
    <t>Камери - видеонаблюдение в с. Нова махала</t>
  </si>
  <si>
    <t>Ремонт на Централен парк в с. Едрево</t>
  </si>
  <si>
    <t>Ремонт на Парк зад НЧ "Братя Жекови" в с. Елхово</t>
  </si>
  <si>
    <t xml:space="preserve">КАПИТАЛОВИТЕ РАЗХОДИ ПРЕЗ 2023 г.  </t>
  </si>
  <si>
    <t>Параграф 5500: Капиталови трансфери</t>
  </si>
  <si>
    <t>Преустройство и пристройки към съществуваща детска градина в с. Едрево, общена Николаево, област Стара Загора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</si>
  <si>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"Земе-делие", ПУДООС)</t>
    </r>
  </si>
  <si>
    <t>Усвое-но през         2023 г.</t>
  </si>
  <si>
    <t>Год. задача 2024 г.</t>
  </si>
  <si>
    <t>Функция 05: Социално осигуряване, подпомагане и грижи</t>
  </si>
  <si>
    <t>Функция 07: Почивно дело, култура и религиозни дейности</t>
  </si>
  <si>
    <t>Разходи, които ще бъдат извършени през 2024 година:</t>
  </si>
  <si>
    <t>Функция 02:Отбрана и сигурност</t>
  </si>
  <si>
    <t>Укрепващи дейности на моста и около него в с. Елхово</t>
  </si>
  <si>
    <t>Ремонт на улици и тротоари /проектиране/</t>
  </si>
  <si>
    <t>Реконструкция и ремонт на градски стадион, гр. Николаево</t>
  </si>
  <si>
    <t>Ремонт на НЧ "Къньо Едрев Папазов", с. Едрево</t>
  </si>
  <si>
    <t xml:space="preserve">       5202 - Придобиване на сгради</t>
  </si>
  <si>
    <t>Придобиване на част от втори етаж на сграда - Общинска администрация</t>
  </si>
  <si>
    <t>Бензинова моторна пампа /3 бр./ - за отводняване</t>
  </si>
  <si>
    <t>Улично осветление в община Николаево /проектиране/</t>
  </si>
  <si>
    <t>Проектиране и изграждане на капково напояване /поливна система/ за парковете в центъра на град Николаево</t>
  </si>
  <si>
    <t>Пречиствателно съоръжение за отадъчни вони /Пречиствателна станция/ в град Николаево</t>
  </si>
  <si>
    <t>Изграждане на Крайградски парк до р. Радова</t>
  </si>
  <si>
    <t>Колонни климатици за НЧ "Васил Левски", гр. Николаево</t>
  </si>
  <si>
    <t xml:space="preserve"> ПРЕЗ 2024 г.  </t>
  </si>
  <si>
    <t>Усвоено през      2023 г., 2022 г. и през 2021 г.</t>
  </si>
  <si>
    <t>Год. Задача 2024 г.</t>
  </si>
  <si>
    <t>Преходен остатък от Целеви транс-фер - от 2023 г.</t>
  </si>
  <si>
    <t xml:space="preserve">        5202 - Придобиване на сгради</t>
  </si>
  <si>
    <t>Камина с водна риза</t>
  </si>
  <si>
    <t xml:space="preserve">         5203 - Придобиване на друго оборудване, машини и съоръжение</t>
  </si>
  <si>
    <t>Ремонт на водопроводна мрежа на с. Елхово</t>
  </si>
  <si>
    <t xml:space="preserve">Прехо-ден остатък от 2023 г. </t>
  </si>
  <si>
    <t>Камери за видео наблюдение за МКБППМН</t>
  </si>
  <si>
    <t>Фитнес оборудване за Спортна зала в град Николаево МКБППМН</t>
  </si>
  <si>
    <t>Климатици ЦСРИ /проект"Асистентска подкрепа" / - 2 бр.</t>
  </si>
  <si>
    <t>Апарат за магнитотерапия за ЦСРИ</t>
  </si>
  <si>
    <t>Разходи, които ще бъдат извършени през 2024 година</t>
  </si>
  <si>
    <t>Предоставени целеви трансфери-МРРБ и МКБППМН, и ЦСРИ</t>
  </si>
  <si>
    <t>Корекция на коритото на р. Тунджа и почистване на прилежащия канал</t>
  </si>
  <si>
    <t>Проектиране и изграждане на Крайградски парк до р. Радова</t>
  </si>
  <si>
    <t>Придобиване на камина с водна риза</t>
  </si>
  <si>
    <t>Придобиване на бензинова моторна пампа /3 бр./ - за отводняване</t>
  </si>
  <si>
    <t>Пречиствателно съоръжение за отадъчни води /Пречиствателна станция/ в град Николаево /проектиране/</t>
  </si>
  <si>
    <t>Корекция на коритото на р. Тунджа и почистване н априлежащия канал/проектиране/</t>
  </si>
  <si>
    <t xml:space="preserve">Снегоринно гребло за багер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</si>
</sst>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#\ ###\ ###\ ###\ ##0"/>
    <numFmt numFmtId="191" formatCode="[$¥€-2]\ #,##0.00_);[Red]\([$¥€-2]\ #,##0.00\)"/>
  </numFmts>
  <fonts count="8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14"/>
      <color indexed="8"/>
      <name val="Bookman Old Style"/>
      <family val="1"/>
    </font>
    <font>
      <b/>
      <sz val="13"/>
      <color indexed="36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4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40"/>
      <name val="Arial"/>
      <family val="2"/>
    </font>
    <font>
      <sz val="12"/>
      <color indexed="10"/>
      <name val="Arial"/>
      <family val="2"/>
    </font>
    <font>
      <sz val="10"/>
      <color indexed="4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Bookman Old Style"/>
      <family val="1"/>
    </font>
    <font>
      <sz val="14"/>
      <color theme="1"/>
      <name val="Arial"/>
      <family val="2"/>
    </font>
    <font>
      <b/>
      <sz val="14"/>
      <color theme="1"/>
      <name val="Bookman Old Style"/>
      <family val="1"/>
    </font>
    <font>
      <b/>
      <sz val="13"/>
      <color rgb="FF7030A0"/>
      <name val="Arial"/>
      <family val="2"/>
    </font>
    <font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00B0F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0B0F0"/>
      <name val="Arial"/>
      <family val="2"/>
    </font>
    <font>
      <sz val="12"/>
      <color rgb="FF00B0F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13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3" fontId="64" fillId="35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64" fillId="33" borderId="25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6" borderId="28" xfId="0" applyFont="1" applyFill="1" applyBorder="1" applyAlignment="1">
      <alignment horizontal="left" vertical="center"/>
    </xf>
    <xf numFmtId="3" fontId="1" fillId="36" borderId="29" xfId="0" applyNumberFormat="1" applyFont="1" applyFill="1" applyBorder="1" applyAlignment="1">
      <alignment vertical="center"/>
    </xf>
    <xf numFmtId="3" fontId="64" fillId="36" borderId="29" xfId="0" applyNumberFormat="1" applyFont="1" applyFill="1" applyBorder="1" applyAlignment="1">
      <alignment vertical="center"/>
    </xf>
    <xf numFmtId="0" fontId="1" fillId="37" borderId="30" xfId="0" applyFont="1" applyFill="1" applyBorder="1" applyAlignment="1">
      <alignment horizontal="left" vertical="center"/>
    </xf>
    <xf numFmtId="3" fontId="1" fillId="37" borderId="31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3" fontId="1" fillId="34" borderId="32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37" borderId="33" xfId="0" applyNumberFormat="1" applyFont="1" applyFill="1" applyBorder="1" applyAlignment="1">
      <alignment vertical="center"/>
    </xf>
    <xf numFmtId="3" fontId="1" fillId="38" borderId="1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1" fontId="1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4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65" fillId="33" borderId="0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5" fillId="33" borderId="0" xfId="0" applyFont="1" applyFill="1" applyAlignment="1">
      <alignment horizontal="left" vertical="center"/>
    </xf>
    <xf numFmtId="0" fontId="65" fillId="33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3" fontId="64" fillId="37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right" vertical="center"/>
    </xf>
    <xf numFmtId="0" fontId="64" fillId="39" borderId="10" xfId="0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3" fontId="69" fillId="33" borderId="0" xfId="0" applyNumberFormat="1" applyFont="1" applyFill="1" applyBorder="1" applyAlignment="1">
      <alignment vertical="center"/>
    </xf>
    <xf numFmtId="3" fontId="64" fillId="40" borderId="10" xfId="0" applyNumberFormat="1" applyFont="1" applyFill="1" applyBorder="1" applyAlignment="1">
      <alignment vertical="center"/>
    </xf>
    <xf numFmtId="0" fontId="70" fillId="40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64" fillId="33" borderId="15" xfId="0" applyFont="1" applyFill="1" applyBorder="1" applyAlignment="1">
      <alignment horizontal="left" vertical="center"/>
    </xf>
    <xf numFmtId="0" fontId="72" fillId="33" borderId="0" xfId="0" applyFont="1" applyFill="1" applyAlignment="1">
      <alignment vertical="center"/>
    </xf>
    <xf numFmtId="0" fontId="72" fillId="33" borderId="0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4" fillId="40" borderId="15" xfId="0" applyFont="1" applyFill="1" applyBorder="1" applyAlignment="1">
      <alignment horizontal="center" vertical="center"/>
    </xf>
    <xf numFmtId="3" fontId="1" fillId="38" borderId="17" xfId="0" applyNumberFormat="1" applyFont="1" applyFill="1" applyBorder="1" applyAlignment="1">
      <alignment vertical="center"/>
    </xf>
    <xf numFmtId="3" fontId="71" fillId="0" borderId="0" xfId="0" applyNumberFormat="1" applyFont="1" applyAlignment="1">
      <alignment vertical="center"/>
    </xf>
    <xf numFmtId="0" fontId="64" fillId="34" borderId="15" xfId="0" applyFont="1" applyFill="1" applyBorder="1" applyAlignment="1">
      <alignment horizontal="left" vertical="center"/>
    </xf>
    <xf numFmtId="0" fontId="64" fillId="34" borderId="15" xfId="0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1" fillId="33" borderId="0" xfId="0" applyFont="1" applyFill="1" applyBorder="1" applyAlignment="1">
      <alignment vertical="center"/>
    </xf>
    <xf numFmtId="0" fontId="64" fillId="37" borderId="30" xfId="0" applyFont="1" applyFill="1" applyBorder="1" applyAlignment="1">
      <alignment horizontal="left" vertical="center"/>
    </xf>
    <xf numFmtId="3" fontId="64" fillId="37" borderId="33" xfId="0" applyNumberFormat="1" applyFont="1" applyFill="1" applyBorder="1" applyAlignment="1">
      <alignment vertical="center"/>
    </xf>
    <xf numFmtId="3" fontId="71" fillId="33" borderId="0" xfId="0" applyNumberFormat="1" applyFont="1" applyFill="1" applyBorder="1" applyAlignment="1">
      <alignment vertical="center"/>
    </xf>
    <xf numFmtId="0" fontId="71" fillId="33" borderId="0" xfId="0" applyFont="1" applyFill="1" applyBorder="1" applyAlignment="1">
      <alignment vertical="center" wrapText="1"/>
    </xf>
    <xf numFmtId="0" fontId="64" fillId="38" borderId="15" xfId="0" applyFont="1" applyFill="1" applyBorder="1" applyAlignment="1">
      <alignment horizontal="left"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40" borderId="10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1" fillId="40" borderId="10" xfId="0" applyFont="1" applyFill="1" applyBorder="1" applyAlignment="1">
      <alignment vertical="center"/>
    </xf>
    <xf numFmtId="0" fontId="1" fillId="40" borderId="17" xfId="0" applyFont="1" applyFill="1" applyBorder="1" applyAlignment="1">
      <alignment vertical="center"/>
    </xf>
    <xf numFmtId="3" fontId="73" fillId="40" borderId="10" xfId="0" applyNumberFormat="1" applyFont="1" applyFill="1" applyBorder="1" applyAlignment="1">
      <alignment vertical="center"/>
    </xf>
    <xf numFmtId="0" fontId="73" fillId="40" borderId="10" xfId="0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0" fontId="73" fillId="40" borderId="17" xfId="0" applyFont="1" applyFill="1" applyBorder="1" applyAlignment="1">
      <alignment vertical="center"/>
    </xf>
    <xf numFmtId="0" fontId="1" fillId="38" borderId="17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3" fillId="4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/>
    </xf>
    <xf numFmtId="0" fontId="64" fillId="40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Continuous" vertical="center" wrapText="1"/>
    </xf>
    <xf numFmtId="0" fontId="65" fillId="36" borderId="10" xfId="0" applyFont="1" applyFill="1" applyBorder="1" applyAlignment="1">
      <alignment horizontal="left" vertical="center"/>
    </xf>
    <xf numFmtId="3" fontId="64" fillId="36" borderId="10" xfId="0" applyNumberFormat="1" applyFont="1" applyFill="1" applyBorder="1" applyAlignment="1">
      <alignment vertical="center"/>
    </xf>
    <xf numFmtId="0" fontId="64" fillId="37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/>
    </xf>
    <xf numFmtId="0" fontId="64" fillId="40" borderId="10" xfId="0" applyFont="1" applyFill="1" applyBorder="1" applyAlignment="1">
      <alignment horizontal="center" vertical="center"/>
    </xf>
    <xf numFmtId="0" fontId="74" fillId="40" borderId="0" xfId="0" applyFont="1" applyFill="1" applyAlignment="1">
      <alignment vertical="center"/>
    </xf>
    <xf numFmtId="0" fontId="64" fillId="35" borderId="10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left" vertical="center"/>
    </xf>
    <xf numFmtId="3" fontId="64" fillId="39" borderId="10" xfId="0" applyNumberFormat="1" applyFont="1" applyFill="1" applyBorder="1" applyAlignment="1">
      <alignment vertical="center"/>
    </xf>
    <xf numFmtId="0" fontId="64" fillId="40" borderId="10" xfId="0" applyFont="1" applyFill="1" applyBorder="1" applyAlignment="1">
      <alignment horizontal="left" vertical="center"/>
    </xf>
    <xf numFmtId="0" fontId="0" fillId="40" borderId="0" xfId="0" applyFill="1" applyAlignment="1">
      <alignment vertical="center"/>
    </xf>
    <xf numFmtId="0" fontId="75" fillId="40" borderId="0" xfId="0" applyFont="1" applyFill="1" applyAlignment="1">
      <alignment vertical="center"/>
    </xf>
    <xf numFmtId="0" fontId="73" fillId="40" borderId="10" xfId="0" applyFont="1" applyFill="1" applyBorder="1" applyAlignment="1">
      <alignment horizontal="center" vertical="center"/>
    </xf>
    <xf numFmtId="3" fontId="71" fillId="40" borderId="0" xfId="0" applyNumberFormat="1" applyFont="1" applyFill="1" applyAlignment="1">
      <alignment vertical="center"/>
    </xf>
    <xf numFmtId="3" fontId="73" fillId="0" borderId="10" xfId="0" applyNumberFormat="1" applyFont="1" applyBorder="1" applyAlignment="1">
      <alignment vertical="center"/>
    </xf>
    <xf numFmtId="0" fontId="73" fillId="33" borderId="10" xfId="0" applyFont="1" applyFill="1" applyBorder="1" applyAlignment="1">
      <alignment vertical="center"/>
    </xf>
    <xf numFmtId="3" fontId="73" fillId="33" borderId="10" xfId="0" applyNumberFormat="1" applyFont="1" applyFill="1" applyBorder="1" applyAlignment="1">
      <alignment vertical="center"/>
    </xf>
    <xf numFmtId="0" fontId="73" fillId="33" borderId="15" xfId="0" applyFont="1" applyFill="1" applyBorder="1" applyAlignment="1">
      <alignment horizontal="left" vertical="center"/>
    </xf>
    <xf numFmtId="0" fontId="73" fillId="40" borderId="10" xfId="0" applyFont="1" applyFill="1" applyBorder="1" applyAlignment="1">
      <alignment horizontal="left" vertical="center"/>
    </xf>
    <xf numFmtId="0" fontId="73" fillId="33" borderId="15" xfId="0" applyFont="1" applyFill="1" applyBorder="1" applyAlignment="1">
      <alignment horizontal="center" vertical="center"/>
    </xf>
    <xf numFmtId="3" fontId="73" fillId="33" borderId="34" xfId="0" applyNumberFormat="1" applyFont="1" applyFill="1" applyBorder="1" applyAlignment="1">
      <alignment vertical="center"/>
    </xf>
    <xf numFmtId="0" fontId="73" fillId="0" borderId="10" xfId="0" applyFont="1" applyBorder="1" applyAlignment="1">
      <alignment vertical="center"/>
    </xf>
    <xf numFmtId="3" fontId="76" fillId="40" borderId="10" xfId="0" applyNumberFormat="1" applyFont="1" applyFill="1" applyBorder="1" applyAlignment="1">
      <alignment vertical="center"/>
    </xf>
    <xf numFmtId="0" fontId="76" fillId="40" borderId="10" xfId="0" applyFont="1" applyFill="1" applyBorder="1" applyAlignment="1">
      <alignment vertical="center"/>
    </xf>
    <xf numFmtId="0" fontId="1" fillId="40" borderId="34" xfId="0" applyFont="1" applyFill="1" applyBorder="1" applyAlignment="1">
      <alignment vertical="center" wrapText="1"/>
    </xf>
    <xf numFmtId="0" fontId="1" fillId="40" borderId="35" xfId="0" applyFont="1" applyFill="1" applyBorder="1" applyAlignment="1">
      <alignment vertical="center" wrapText="1"/>
    </xf>
    <xf numFmtId="3" fontId="1" fillId="33" borderId="34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76" fillId="33" borderId="10" xfId="0" applyFont="1" applyFill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40" borderId="36" xfId="0" applyFont="1" applyFill="1" applyBorder="1" applyAlignment="1">
      <alignment vertical="center" wrapText="1"/>
    </xf>
    <xf numFmtId="3" fontId="76" fillId="0" borderId="10" xfId="0" applyNumberFormat="1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37" borderId="38" xfId="0" applyFont="1" applyFill="1" applyBorder="1" applyAlignment="1">
      <alignment horizontal="left" vertical="center" wrapText="1"/>
    </xf>
    <xf numFmtId="0" fontId="1" fillId="37" borderId="39" xfId="0" applyFont="1" applyFill="1" applyBorder="1" applyAlignment="1">
      <alignment horizontal="left" vertical="center" wrapText="1"/>
    </xf>
    <xf numFmtId="0" fontId="1" fillId="37" borderId="40" xfId="0" applyFont="1" applyFill="1" applyBorder="1" applyAlignment="1">
      <alignment horizontal="left" vertical="center" wrapText="1"/>
    </xf>
    <xf numFmtId="0" fontId="76" fillId="40" borderId="10" xfId="0" applyFont="1" applyFill="1" applyBorder="1" applyAlignment="1">
      <alignment vertical="center" wrapText="1"/>
    </xf>
    <xf numFmtId="0" fontId="77" fillId="40" borderId="10" xfId="0" applyFont="1" applyFill="1" applyBorder="1" applyAlignment="1">
      <alignment vertical="center"/>
    </xf>
    <xf numFmtId="0" fontId="1" fillId="40" borderId="34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 wrapText="1"/>
    </xf>
    <xf numFmtId="0" fontId="73" fillId="33" borderId="34" xfId="0" applyFont="1" applyFill="1" applyBorder="1" applyAlignment="1">
      <alignment vertical="center" wrapText="1"/>
    </xf>
    <xf numFmtId="0" fontId="78" fillId="0" borderId="35" xfId="0" applyFont="1" applyBorder="1" applyAlignment="1">
      <alignment vertical="center" wrapText="1"/>
    </xf>
    <xf numFmtId="0" fontId="78" fillId="0" borderId="36" xfId="0" applyFont="1" applyBorder="1" applyAlignment="1">
      <alignment vertical="center" wrapText="1"/>
    </xf>
    <xf numFmtId="0" fontId="1" fillId="34" borderId="34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left" vertical="center" wrapText="1"/>
    </xf>
    <xf numFmtId="0" fontId="73" fillId="40" borderId="34" xfId="0" applyFont="1" applyFill="1" applyBorder="1" applyAlignment="1">
      <alignment vertical="center" wrapText="1"/>
    </xf>
    <xf numFmtId="0" fontId="73" fillId="40" borderId="35" xfId="0" applyFont="1" applyFill="1" applyBorder="1" applyAlignment="1">
      <alignment vertical="center" wrapText="1"/>
    </xf>
    <xf numFmtId="0" fontId="73" fillId="40" borderId="36" xfId="0" applyFont="1" applyFill="1" applyBorder="1" applyAlignment="1">
      <alignment vertical="center" wrapText="1"/>
    </xf>
    <xf numFmtId="0" fontId="64" fillId="37" borderId="34" xfId="0" applyFont="1" applyFill="1" applyBorder="1" applyAlignment="1">
      <alignment horizontal="left" vertical="center" wrapText="1"/>
    </xf>
    <xf numFmtId="0" fontId="64" fillId="37" borderId="35" xfId="0" applyFont="1" applyFill="1" applyBorder="1" applyAlignment="1">
      <alignment horizontal="left" vertical="center" wrapText="1"/>
    </xf>
    <xf numFmtId="0" fontId="64" fillId="37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1" fillId="38" borderId="34" xfId="0" applyFont="1" applyFill="1" applyBorder="1" applyAlignment="1">
      <alignment horizontal="left" vertical="center" wrapText="1"/>
    </xf>
    <xf numFmtId="0" fontId="1" fillId="38" borderId="35" xfId="0" applyFont="1" applyFill="1" applyBorder="1" applyAlignment="1">
      <alignment horizontal="left" vertical="center" wrapText="1"/>
    </xf>
    <xf numFmtId="0" fontId="1" fillId="38" borderId="3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79" fillId="40" borderId="35" xfId="0" applyFont="1" applyFill="1" applyBorder="1" applyAlignment="1">
      <alignment vertical="center" wrapText="1"/>
    </xf>
    <xf numFmtId="0" fontId="79" fillId="40" borderId="36" xfId="0" applyFont="1" applyFill="1" applyBorder="1" applyAlignment="1">
      <alignment vertical="center" wrapText="1"/>
    </xf>
    <xf numFmtId="0" fontId="2" fillId="40" borderId="10" xfId="0" applyFont="1" applyFill="1" applyBorder="1" applyAlignment="1">
      <alignment vertical="center"/>
    </xf>
    <xf numFmtId="0" fontId="73" fillId="40" borderId="10" xfId="0" applyFont="1" applyFill="1" applyBorder="1" applyAlignment="1">
      <alignment vertical="center" wrapText="1"/>
    </xf>
    <xf numFmtId="0" fontId="73" fillId="40" borderId="10" xfId="0" applyFont="1" applyFill="1" applyBorder="1" applyAlignment="1">
      <alignment vertical="center"/>
    </xf>
    <xf numFmtId="0" fontId="73" fillId="40" borderId="34" xfId="0" applyFont="1" applyFill="1" applyBorder="1" applyAlignment="1">
      <alignment vertical="center"/>
    </xf>
    <xf numFmtId="0" fontId="1" fillId="37" borderId="39" xfId="0" applyFont="1" applyFill="1" applyBorder="1" applyAlignment="1">
      <alignment horizontal="left" vertical="center"/>
    </xf>
    <xf numFmtId="0" fontId="76" fillId="40" borderId="34" xfId="0" applyFont="1" applyFill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76" fillId="40" borderId="34" xfId="0" applyFont="1" applyFill="1" applyBorder="1" applyAlignment="1">
      <alignment vertical="center" wrapText="1"/>
    </xf>
    <xf numFmtId="0" fontId="80" fillId="0" borderId="35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40" borderId="34" xfId="0" applyFont="1" applyFill="1" applyBorder="1" applyAlignment="1">
      <alignment vertical="center" wrapText="1"/>
    </xf>
    <xf numFmtId="0" fontId="65" fillId="40" borderId="35" xfId="0" applyFont="1" applyFill="1" applyBorder="1" applyAlignment="1">
      <alignment vertical="center" wrapText="1"/>
    </xf>
    <xf numFmtId="0" fontId="65" fillId="40" borderId="36" xfId="0" applyFont="1" applyFill="1" applyBorder="1" applyAlignment="1">
      <alignment vertical="center" wrapText="1"/>
    </xf>
    <xf numFmtId="0" fontId="64" fillId="39" borderId="10" xfId="0" applyFont="1" applyFill="1" applyBorder="1" applyAlignment="1">
      <alignment horizontal="left" vertical="center" wrapText="1"/>
    </xf>
    <xf numFmtId="0" fontId="64" fillId="40" borderId="35" xfId="0" applyFont="1" applyFill="1" applyBorder="1" applyAlignment="1">
      <alignment vertical="center" wrapText="1"/>
    </xf>
    <xf numFmtId="0" fontId="64" fillId="40" borderId="36" xfId="0" applyFont="1" applyFill="1" applyBorder="1" applyAlignment="1">
      <alignment vertical="center" wrapText="1"/>
    </xf>
    <xf numFmtId="0" fontId="64" fillId="35" borderId="34" xfId="0" applyFont="1" applyFill="1" applyBorder="1" applyAlignment="1">
      <alignment horizontal="left" vertical="center" wrapText="1"/>
    </xf>
    <xf numFmtId="0" fontId="64" fillId="35" borderId="35" xfId="0" applyFont="1" applyFill="1" applyBorder="1" applyAlignment="1">
      <alignment horizontal="left" vertical="center" wrapText="1"/>
    </xf>
    <xf numFmtId="0" fontId="64" fillId="35" borderId="36" xfId="0" applyFont="1" applyFill="1" applyBorder="1" applyAlignment="1">
      <alignment horizontal="left" vertical="center" wrapText="1"/>
    </xf>
    <xf numFmtId="0" fontId="64" fillId="39" borderId="34" xfId="0" applyFont="1" applyFill="1" applyBorder="1" applyAlignment="1">
      <alignment horizontal="left" vertical="center" wrapText="1"/>
    </xf>
    <xf numFmtId="0" fontId="64" fillId="39" borderId="35" xfId="0" applyFont="1" applyFill="1" applyBorder="1" applyAlignment="1">
      <alignment horizontal="left" vertical="center" wrapText="1"/>
    </xf>
    <xf numFmtId="0" fontId="64" fillId="39" borderId="36" xfId="0" applyFont="1" applyFill="1" applyBorder="1" applyAlignment="1">
      <alignment horizontal="left" vertical="center" wrapText="1"/>
    </xf>
    <xf numFmtId="0" fontId="64" fillId="37" borderId="10" xfId="0" applyFont="1" applyFill="1" applyBorder="1" applyAlignment="1">
      <alignment horizontal="left" vertical="center" wrapText="1"/>
    </xf>
    <xf numFmtId="0" fontId="64" fillId="37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/>
    </xf>
    <xf numFmtId="0" fontId="64" fillId="40" borderId="10" xfId="0" applyFont="1" applyFill="1" applyBorder="1" applyAlignment="1">
      <alignment vertical="center" wrapText="1"/>
    </xf>
    <xf numFmtId="0" fontId="65" fillId="40" borderId="10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0" fontId="64" fillId="37" borderId="10" xfId="0" applyFont="1" applyFill="1" applyBorder="1" applyAlignment="1">
      <alignment horizontal="right" vertical="center" wrapText="1"/>
    </xf>
    <xf numFmtId="0" fontId="65" fillId="0" borderId="10" xfId="0" applyFont="1" applyBorder="1" applyAlignment="1">
      <alignment/>
    </xf>
    <xf numFmtId="0" fontId="64" fillId="33" borderId="34" xfId="0" applyFont="1" applyFill="1" applyBorder="1" applyAlignment="1">
      <alignment horizontal="left" vertical="center" wrapText="1"/>
    </xf>
    <xf numFmtId="0" fontId="65" fillId="0" borderId="35" xfId="0" applyFont="1" applyBorder="1" applyAlignment="1">
      <alignment vertical="center" wrapText="1"/>
    </xf>
    <xf numFmtId="0" fontId="65" fillId="0" borderId="36" xfId="0" applyFont="1" applyBorder="1" applyAlignment="1">
      <alignment vertical="center" wrapText="1"/>
    </xf>
    <xf numFmtId="0" fontId="65" fillId="35" borderId="10" xfId="0" applyFont="1" applyFill="1" applyBorder="1" applyAlignment="1">
      <alignment horizontal="left" vertical="center" wrapText="1"/>
    </xf>
    <xf numFmtId="0" fontId="64" fillId="40" borderId="10" xfId="0" applyFont="1" applyFill="1" applyBorder="1" applyAlignment="1">
      <alignment vertical="center"/>
    </xf>
    <xf numFmtId="0" fontId="64" fillId="40" borderId="34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27</xdr:row>
      <xdr:rowOff>0</xdr:rowOff>
    </xdr:from>
    <xdr:to>
      <xdr:col>6</xdr:col>
      <xdr:colOff>47625</xdr:colOff>
      <xdr:row>27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152304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27</xdr:row>
      <xdr:rowOff>0</xdr:rowOff>
    </xdr:from>
    <xdr:to>
      <xdr:col>5</xdr:col>
      <xdr:colOff>342900</xdr:colOff>
      <xdr:row>27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1523047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15</xdr:col>
      <xdr:colOff>571500</xdr:colOff>
      <xdr:row>0</xdr:row>
      <xdr:rowOff>228600</xdr:rowOff>
    </xdr:to>
    <xdr:sp>
      <xdr:nvSpPr>
        <xdr:cNvPr id="3" name="WordArt 62"/>
        <xdr:cNvSpPr>
          <a:spLocks/>
        </xdr:cNvSpPr>
      </xdr:nvSpPr>
      <xdr:spPr>
        <a:xfrm>
          <a:off x="7219950" y="0"/>
          <a:ext cx="26860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27</xdr:row>
      <xdr:rowOff>0</xdr:rowOff>
    </xdr:from>
    <xdr:to>
      <xdr:col>6</xdr:col>
      <xdr:colOff>47625</xdr:colOff>
      <xdr:row>27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1523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323850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5449550" y="1657350"/>
          <a:ext cx="1628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1419225</xdr:colOff>
      <xdr:row>89</xdr:row>
      <xdr:rowOff>0</xdr:rowOff>
    </xdr:from>
    <xdr:to>
      <xdr:col>1</xdr:col>
      <xdr:colOff>1552575</xdr:colOff>
      <xdr:row>89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76400" y="440912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1419225</xdr:colOff>
      <xdr:row>84</xdr:row>
      <xdr:rowOff>0</xdr:rowOff>
    </xdr:from>
    <xdr:to>
      <xdr:col>1</xdr:col>
      <xdr:colOff>1562100</xdr:colOff>
      <xdr:row>84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76400" y="43091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0</xdr:rowOff>
    </xdr:from>
    <xdr:to>
      <xdr:col>8</xdr:col>
      <xdr:colOff>781050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4295775" y="0"/>
          <a:ext cx="22479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WordArt 5"/>
        <xdr:cNvSpPr>
          <a:spLocks/>
        </xdr:cNvSpPr>
      </xdr:nvSpPr>
      <xdr:spPr>
        <a:xfrm>
          <a:off x="6657975" y="1104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4</xdr:col>
      <xdr:colOff>295275</xdr:colOff>
      <xdr:row>18</xdr:row>
      <xdr:rowOff>0</xdr:rowOff>
    </xdr:from>
    <xdr:to>
      <xdr:col>4</xdr:col>
      <xdr:colOff>419100</xdr:colOff>
      <xdr:row>18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3876675" y="85153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190500</xdr:colOff>
      <xdr:row>18</xdr:row>
      <xdr:rowOff>0</xdr:rowOff>
    </xdr:from>
    <xdr:to>
      <xdr:col>5</xdr:col>
      <xdr:colOff>323850</xdr:colOff>
      <xdr:row>18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4543425" y="85153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257175</xdr:colOff>
      <xdr:row>18</xdr:row>
      <xdr:rowOff>0</xdr:rowOff>
    </xdr:from>
    <xdr:to>
      <xdr:col>6</xdr:col>
      <xdr:colOff>381000</xdr:colOff>
      <xdr:row>18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499110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18</xdr:row>
      <xdr:rowOff>0</xdr:rowOff>
    </xdr:from>
    <xdr:to>
      <xdr:col>8</xdr:col>
      <xdr:colOff>438150</xdr:colOff>
      <xdr:row>18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076950" y="85153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1428750</xdr:colOff>
      <xdr:row>18</xdr:row>
      <xdr:rowOff>0</xdr:rowOff>
    </xdr:from>
    <xdr:to>
      <xdr:col>1</xdr:col>
      <xdr:colOff>1562100</xdr:colOff>
      <xdr:row>18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1685925" y="85153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66675</xdr:colOff>
      <xdr:row>18</xdr:row>
      <xdr:rowOff>0</xdr:rowOff>
    </xdr:from>
    <xdr:to>
      <xdr:col>0</xdr:col>
      <xdr:colOff>171450</xdr:colOff>
      <xdr:row>18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66675" y="85153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485775</xdr:colOff>
      <xdr:row>18</xdr:row>
      <xdr:rowOff>0</xdr:rowOff>
    </xdr:to>
    <xdr:sp>
      <xdr:nvSpPr>
        <xdr:cNvPr id="10" name="Text Box 27"/>
        <xdr:cNvSpPr txBox="1">
          <a:spLocks noChangeArrowheads="1"/>
        </xdr:cNvSpPr>
      </xdr:nvSpPr>
      <xdr:spPr>
        <a:xfrm>
          <a:off x="5219700" y="85153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" name="Text Box 31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6" name="Text Box 33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257175</xdr:colOff>
      <xdr:row>18</xdr:row>
      <xdr:rowOff>0</xdr:rowOff>
    </xdr:from>
    <xdr:to>
      <xdr:col>6</xdr:col>
      <xdr:colOff>381000</xdr:colOff>
      <xdr:row>18</xdr:row>
      <xdr:rowOff>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4991100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8" name="Text Box 38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6657975" y="8515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zoomScale="92" zoomScaleNormal="92" zoomScalePageLayoutView="0" workbookViewId="0" topLeftCell="A16">
      <selection activeCell="R56" sqref="R56"/>
    </sheetView>
  </sheetViews>
  <sheetFormatPr defaultColWidth="9.140625" defaultRowHeight="12.75"/>
  <cols>
    <col min="1" max="1" width="3.8515625" style="65" customWidth="1"/>
    <col min="2" max="2" width="26.28125" style="21" customWidth="1"/>
    <col min="3" max="3" width="9.140625" style="21" customWidth="1"/>
    <col min="4" max="4" width="4.8515625" style="21" customWidth="1"/>
    <col min="5" max="5" width="13.421875" style="21" customWidth="1"/>
    <col min="6" max="6" width="11.421875" style="21" customWidth="1"/>
    <col min="7" max="7" width="0.71875" style="21" hidden="1" customWidth="1"/>
    <col min="8" max="8" width="11.28125" style="21" customWidth="1"/>
    <col min="9" max="9" width="9.57421875" style="66" customWidth="1"/>
    <col min="10" max="10" width="7.421875" style="21" customWidth="1"/>
    <col min="11" max="11" width="9.8515625" style="21" customWidth="1"/>
    <col min="12" max="12" width="9.421875" style="21" customWidth="1"/>
    <col min="13" max="13" width="5.140625" style="21" customWidth="1"/>
    <col min="14" max="14" width="7.57421875" style="21" customWidth="1"/>
    <col min="15" max="15" width="10.7109375" style="21" customWidth="1"/>
    <col min="16" max="16" width="11.28125" style="21" customWidth="1"/>
    <col min="17" max="17" width="42.57421875" style="4" customWidth="1"/>
    <col min="18" max="18" width="10.140625" style="4" bestFit="1" customWidth="1"/>
    <col min="19" max="19" width="19.8515625" style="4" customWidth="1"/>
    <col min="20" max="25" width="9.140625" style="4" customWidth="1"/>
    <col min="26" max="26" width="9.28125" style="4" customWidth="1"/>
    <col min="27" max="16384" width="9.140625" style="4" customWidth="1"/>
  </cols>
  <sheetData>
    <row r="1" spans="1:33" ht="27" customHeight="1">
      <c r="A1" s="16"/>
      <c r="B1" s="17"/>
      <c r="C1" s="17"/>
      <c r="D1" s="81"/>
      <c r="E1" s="81"/>
      <c r="F1" s="81"/>
      <c r="G1" s="81"/>
      <c r="H1" s="81"/>
      <c r="I1" s="82"/>
      <c r="J1" s="17"/>
      <c r="K1" s="17"/>
      <c r="L1" s="17"/>
      <c r="M1" s="19"/>
      <c r="N1" s="17"/>
      <c r="O1" s="17"/>
      <c r="P1" s="1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3.25" customHeight="1">
      <c r="A2" s="20"/>
      <c r="B2" s="17"/>
      <c r="C2" s="17"/>
      <c r="D2" s="83"/>
      <c r="E2" s="81"/>
      <c r="F2" s="84" t="s">
        <v>6</v>
      </c>
      <c r="G2" s="85"/>
      <c r="H2" s="85"/>
      <c r="I2" s="82"/>
      <c r="J2" s="17"/>
      <c r="K2" s="17"/>
      <c r="L2" s="17"/>
      <c r="M2" s="19"/>
      <c r="N2" s="17"/>
      <c r="O2" s="17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 customHeight="1">
      <c r="A3" s="16" t="s">
        <v>2</v>
      </c>
      <c r="B3" s="17"/>
      <c r="C3" s="17"/>
      <c r="D3" s="86" t="s">
        <v>41</v>
      </c>
      <c r="E3" s="81"/>
      <c r="F3" s="85"/>
      <c r="G3" s="85"/>
      <c r="H3" s="85"/>
      <c r="I3" s="82"/>
      <c r="J3" s="17"/>
      <c r="K3" s="17"/>
      <c r="L3" s="17"/>
      <c r="M3" s="17"/>
      <c r="N3" s="93"/>
      <c r="O3" s="17"/>
      <c r="P3" s="1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5.25" customHeight="1" thickBot="1">
      <c r="A4" s="20"/>
      <c r="B4" s="17"/>
      <c r="C4" s="17"/>
      <c r="D4" s="17"/>
      <c r="E4" s="17"/>
      <c r="F4" s="22"/>
      <c r="G4" s="22"/>
      <c r="H4" s="22"/>
      <c r="I4" s="18"/>
      <c r="J4" s="17"/>
      <c r="K4" s="17"/>
      <c r="L4" s="17"/>
      <c r="M4" s="17"/>
      <c r="N4" s="17"/>
      <c r="O4" s="17"/>
      <c r="P4" s="1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54.75" customHeight="1" thickBot="1">
      <c r="A5" s="171" t="s">
        <v>17</v>
      </c>
      <c r="B5" s="23"/>
      <c r="C5" s="24"/>
      <c r="D5" s="24"/>
      <c r="E5" s="204" t="s">
        <v>3</v>
      </c>
      <c r="F5" s="213" t="s">
        <v>64</v>
      </c>
      <c r="G5" s="25" t="s">
        <v>13</v>
      </c>
      <c r="H5" s="213" t="s">
        <v>65</v>
      </c>
      <c r="I5" s="206" t="s">
        <v>0</v>
      </c>
      <c r="J5" s="207"/>
      <c r="K5" s="207"/>
      <c r="L5" s="207"/>
      <c r="M5" s="207"/>
      <c r="N5" s="207"/>
      <c r="O5" s="207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53" customHeight="1">
      <c r="A6" s="172"/>
      <c r="B6" s="26"/>
      <c r="C6" s="22"/>
      <c r="D6" s="22"/>
      <c r="E6" s="205"/>
      <c r="F6" s="214"/>
      <c r="G6" s="27"/>
      <c r="H6" s="205"/>
      <c r="I6" s="28" t="s">
        <v>37</v>
      </c>
      <c r="J6" s="30" t="s">
        <v>14</v>
      </c>
      <c r="K6" s="29" t="s">
        <v>71</v>
      </c>
      <c r="L6" s="30" t="s">
        <v>66</v>
      </c>
      <c r="M6" s="30" t="s">
        <v>15</v>
      </c>
      <c r="N6" s="30" t="s">
        <v>16</v>
      </c>
      <c r="O6" s="30" t="s">
        <v>77</v>
      </c>
      <c r="P6" s="31" t="s">
        <v>44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3.25" customHeight="1" thickBot="1">
      <c r="A7" s="32">
        <v>1</v>
      </c>
      <c r="B7" s="209">
        <v>2</v>
      </c>
      <c r="C7" s="210"/>
      <c r="D7" s="210"/>
      <c r="E7" s="33">
        <v>3</v>
      </c>
      <c r="F7" s="34">
        <v>4</v>
      </c>
      <c r="G7" s="35">
        <v>5</v>
      </c>
      <c r="H7" s="33">
        <v>5</v>
      </c>
      <c r="I7" s="36">
        <v>6</v>
      </c>
      <c r="J7" s="37">
        <v>7</v>
      </c>
      <c r="K7" s="38">
        <v>8</v>
      </c>
      <c r="L7" s="38">
        <v>9</v>
      </c>
      <c r="M7" s="38">
        <v>10</v>
      </c>
      <c r="N7" s="38">
        <v>11</v>
      </c>
      <c r="O7" s="38">
        <v>12</v>
      </c>
      <c r="P7" s="39">
        <v>13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9.5" customHeight="1" thickBot="1">
      <c r="A8" s="40"/>
      <c r="B8" s="41" t="s">
        <v>76</v>
      </c>
      <c r="C8" s="42"/>
      <c r="D8" s="42"/>
      <c r="E8" s="43"/>
      <c r="F8" s="42"/>
      <c r="G8" s="42"/>
      <c r="H8" s="43"/>
      <c r="I8" s="44"/>
      <c r="J8" s="42"/>
      <c r="K8" s="24"/>
      <c r="L8" s="24"/>
      <c r="M8" s="24"/>
      <c r="N8" s="24"/>
      <c r="O8" s="24"/>
      <c r="P8" s="45"/>
      <c r="Q8" s="7"/>
      <c r="R8" s="3"/>
      <c r="T8" s="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1" customHeight="1" thickBot="1">
      <c r="A9" s="46"/>
      <c r="B9" s="211" t="s">
        <v>5</v>
      </c>
      <c r="C9" s="212"/>
      <c r="D9" s="212"/>
      <c r="E9" s="48">
        <f>E10+E31</f>
        <v>1374326</v>
      </c>
      <c r="F9" s="48">
        <f>F10+F31</f>
        <v>209852</v>
      </c>
      <c r="G9" s="48">
        <f>G10+G31</f>
        <v>32500</v>
      </c>
      <c r="H9" s="48">
        <f>H10+H31</f>
        <v>1164474</v>
      </c>
      <c r="I9" s="48">
        <f>I10+I60+I31</f>
        <v>458000</v>
      </c>
      <c r="J9" s="47">
        <f aca="true" t="shared" si="0" ref="J9:P9">J10+J31</f>
        <v>5105</v>
      </c>
      <c r="K9" s="47">
        <f t="shared" si="0"/>
        <v>7901</v>
      </c>
      <c r="L9" s="47">
        <f t="shared" si="0"/>
        <v>407768</v>
      </c>
      <c r="M9" s="47">
        <f t="shared" si="0"/>
        <v>0</v>
      </c>
      <c r="N9" s="47">
        <f t="shared" si="0"/>
        <v>0</v>
      </c>
      <c r="O9" s="47">
        <f t="shared" si="0"/>
        <v>285700</v>
      </c>
      <c r="P9" s="47">
        <f t="shared" si="0"/>
        <v>0</v>
      </c>
      <c r="Q9" s="90"/>
      <c r="R9" s="161"/>
      <c r="S9" s="6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49.5" customHeight="1">
      <c r="A10" s="49"/>
      <c r="B10" s="173" t="s">
        <v>30</v>
      </c>
      <c r="C10" s="174"/>
      <c r="D10" s="175"/>
      <c r="E10" s="50">
        <f>SUM(E11+E13+E16+E18+E20+E27)</f>
        <v>865721</v>
      </c>
      <c r="F10" s="50">
        <f aca="true" t="shared" si="1" ref="F10:P10">SUM(F11+F13+F16+F18+F20+F27)</f>
        <v>165303</v>
      </c>
      <c r="G10" s="50">
        <f t="shared" si="1"/>
        <v>32500</v>
      </c>
      <c r="H10" s="50">
        <f t="shared" si="1"/>
        <v>700418</v>
      </c>
      <c r="I10" s="50">
        <f t="shared" si="1"/>
        <v>70000</v>
      </c>
      <c r="J10" s="50">
        <f t="shared" si="1"/>
        <v>0</v>
      </c>
      <c r="K10" s="50">
        <f t="shared" si="1"/>
        <v>0</v>
      </c>
      <c r="L10" s="50">
        <f t="shared" si="1"/>
        <v>374418</v>
      </c>
      <c r="M10" s="50">
        <f t="shared" si="1"/>
        <v>0</v>
      </c>
      <c r="N10" s="50">
        <f t="shared" si="1"/>
        <v>0</v>
      </c>
      <c r="O10" s="50">
        <f t="shared" si="1"/>
        <v>256000</v>
      </c>
      <c r="P10" s="50">
        <f t="shared" si="1"/>
        <v>0</v>
      </c>
      <c r="Q10" s="90"/>
      <c r="R10" s="1"/>
      <c r="S10" s="6"/>
      <c r="T10" s="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5.25" customHeight="1">
      <c r="A11" s="52"/>
      <c r="B11" s="186" t="s">
        <v>11</v>
      </c>
      <c r="C11" s="215"/>
      <c r="D11" s="215"/>
      <c r="E11" s="53">
        <f>SUM(E12)</f>
        <v>5000</v>
      </c>
      <c r="F11" s="53">
        <f aca="true" t="shared" si="2" ref="F11:O11">SUM(F12)</f>
        <v>2498</v>
      </c>
      <c r="G11" s="53">
        <f t="shared" si="2"/>
        <v>6500</v>
      </c>
      <c r="H11" s="53">
        <f t="shared" si="2"/>
        <v>2502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2"/>
        <v>2502</v>
      </c>
      <c r="M11" s="53">
        <f t="shared" si="2"/>
        <v>0</v>
      </c>
      <c r="N11" s="53">
        <f t="shared" si="2"/>
        <v>0</v>
      </c>
      <c r="O11" s="53">
        <f t="shared" si="2"/>
        <v>0</v>
      </c>
      <c r="P11" s="53">
        <v>0</v>
      </c>
      <c r="Q11" s="90"/>
      <c r="R11" s="162"/>
      <c r="S11" s="6"/>
      <c r="T11" s="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35.25" customHeight="1">
      <c r="A12" s="80">
        <v>15</v>
      </c>
      <c r="B12" s="181" t="s">
        <v>27</v>
      </c>
      <c r="C12" s="182"/>
      <c r="D12" s="182"/>
      <c r="E12" s="12">
        <f>F12+H12</f>
        <v>5000</v>
      </c>
      <c r="F12" s="11">
        <v>2498</v>
      </c>
      <c r="G12" s="11">
        <v>6500</v>
      </c>
      <c r="H12" s="111">
        <f>L12</f>
        <v>2502</v>
      </c>
      <c r="I12" s="12"/>
      <c r="J12" s="10">
        <v>0</v>
      </c>
      <c r="K12" s="10">
        <v>0</v>
      </c>
      <c r="L12" s="10">
        <v>2502</v>
      </c>
      <c r="M12" s="10">
        <v>0</v>
      </c>
      <c r="N12" s="10">
        <v>0</v>
      </c>
      <c r="O12" s="10">
        <v>0</v>
      </c>
      <c r="P12" s="56">
        <v>0</v>
      </c>
      <c r="Q12" s="90"/>
      <c r="R12" s="2"/>
      <c r="S12" s="6"/>
      <c r="T12" s="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18" s="94" customFormat="1" ht="47.25" customHeight="1">
      <c r="A13" s="52"/>
      <c r="B13" s="186" t="s">
        <v>50</v>
      </c>
      <c r="C13" s="215"/>
      <c r="D13" s="215"/>
      <c r="E13" s="53">
        <f>SUM(E14:E15)</f>
        <v>20000</v>
      </c>
      <c r="F13" s="53">
        <f>SUM(F14:F15)</f>
        <v>0</v>
      </c>
      <c r="G13" s="53">
        <f>SUM(G14:G15)</f>
        <v>13000</v>
      </c>
      <c r="H13" s="53">
        <f>SUM(H14:H15)</f>
        <v>20000</v>
      </c>
      <c r="I13" s="53">
        <f>SUM(I14:I15)</f>
        <v>20000</v>
      </c>
      <c r="J13" s="53">
        <f aca="true" t="shared" si="3" ref="J13:P13">SUM(J14:J14)</f>
        <v>0</v>
      </c>
      <c r="K13" s="53">
        <f t="shared" si="3"/>
        <v>0</v>
      </c>
      <c r="L13" s="53">
        <f t="shared" si="3"/>
        <v>0</v>
      </c>
      <c r="M13" s="53">
        <f t="shared" si="3"/>
        <v>0</v>
      </c>
      <c r="N13" s="53">
        <f t="shared" si="3"/>
        <v>0</v>
      </c>
      <c r="O13" s="53">
        <f t="shared" si="3"/>
        <v>0</v>
      </c>
      <c r="P13" s="53">
        <f t="shared" si="3"/>
        <v>0</v>
      </c>
      <c r="Q13" s="147"/>
      <c r="R13" s="101"/>
    </row>
    <row r="14" spans="1:18" s="94" customFormat="1" ht="48" customHeight="1">
      <c r="A14" s="146">
        <v>1</v>
      </c>
      <c r="B14" s="192" t="s">
        <v>78</v>
      </c>
      <c r="C14" s="216"/>
      <c r="D14" s="217"/>
      <c r="E14" s="148">
        <f>F14+H14</f>
        <v>15000</v>
      </c>
      <c r="F14" s="149">
        <v>0</v>
      </c>
      <c r="G14" s="149">
        <v>6500</v>
      </c>
      <c r="H14" s="150">
        <f>I14</f>
        <v>15000</v>
      </c>
      <c r="I14" s="148">
        <v>15000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56">
        <v>0</v>
      </c>
      <c r="Q14" s="147"/>
      <c r="R14" s="101"/>
    </row>
    <row r="15" spans="1:18" s="94" customFormat="1" ht="48" customHeight="1">
      <c r="A15" s="146">
        <v>2</v>
      </c>
      <c r="B15" s="192" t="s">
        <v>51</v>
      </c>
      <c r="C15" s="216"/>
      <c r="D15" s="217"/>
      <c r="E15" s="148">
        <f>F15+H15</f>
        <v>5000</v>
      </c>
      <c r="F15" s="149">
        <v>0</v>
      </c>
      <c r="G15" s="149">
        <v>6500</v>
      </c>
      <c r="H15" s="150">
        <f>I15</f>
        <v>5000</v>
      </c>
      <c r="I15" s="148">
        <v>5000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56">
        <v>0</v>
      </c>
      <c r="Q15" s="147"/>
      <c r="R15" s="101"/>
    </row>
    <row r="16" spans="1:20" s="94" customFormat="1" ht="78.75" customHeight="1">
      <c r="A16" s="102"/>
      <c r="B16" s="186" t="s">
        <v>9</v>
      </c>
      <c r="C16" s="187"/>
      <c r="D16" s="188"/>
      <c r="E16" s="13">
        <f aca="true" t="shared" si="4" ref="E16:K16">SUM(E17)</f>
        <v>487721</v>
      </c>
      <c r="F16" s="13">
        <f t="shared" si="4"/>
        <v>139308</v>
      </c>
      <c r="G16" s="13">
        <f t="shared" si="4"/>
        <v>6500</v>
      </c>
      <c r="H16" s="13">
        <f t="shared" si="4"/>
        <v>348413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>SUM(L17)</f>
        <v>348413</v>
      </c>
      <c r="M16" s="13">
        <f>SUM(M17)</f>
        <v>0</v>
      </c>
      <c r="N16" s="13">
        <f>SUM(N17)</f>
        <v>0</v>
      </c>
      <c r="O16" s="13">
        <f>SUM(O17)</f>
        <v>0</v>
      </c>
      <c r="P16" s="13">
        <f>SUM(P17)</f>
        <v>0</v>
      </c>
      <c r="Q16" s="101"/>
      <c r="R16" s="101"/>
      <c r="S16" s="101"/>
      <c r="T16" s="101"/>
    </row>
    <row r="17" spans="1:20" s="94" customFormat="1" ht="68.25" customHeight="1">
      <c r="A17" s="80">
        <v>16</v>
      </c>
      <c r="B17" s="168" t="s">
        <v>43</v>
      </c>
      <c r="C17" s="169"/>
      <c r="D17" s="170"/>
      <c r="E17" s="12">
        <f>H17+F17</f>
        <v>487721</v>
      </c>
      <c r="F17" s="111">
        <v>139308</v>
      </c>
      <c r="G17" s="11">
        <v>6500</v>
      </c>
      <c r="H17" s="111">
        <f>L17</f>
        <v>348413</v>
      </c>
      <c r="I17" s="112"/>
      <c r="J17" s="10">
        <v>0</v>
      </c>
      <c r="K17" s="10">
        <v>0</v>
      </c>
      <c r="L17" s="10">
        <v>348413</v>
      </c>
      <c r="M17" s="10">
        <v>0</v>
      </c>
      <c r="N17" s="10">
        <v>0</v>
      </c>
      <c r="O17" s="10">
        <v>0</v>
      </c>
      <c r="P17" s="113">
        <v>0</v>
      </c>
      <c r="Q17" s="101"/>
      <c r="R17" s="101"/>
      <c r="S17" s="101"/>
      <c r="T17" s="101"/>
    </row>
    <row r="18" spans="1:16" s="94" customFormat="1" ht="51" customHeight="1">
      <c r="A18" s="102"/>
      <c r="B18" s="186" t="s">
        <v>24</v>
      </c>
      <c r="C18" s="187"/>
      <c r="D18" s="188"/>
      <c r="E18" s="55">
        <f aca="true" t="shared" si="5" ref="E18:O18">SUM(E19)</f>
        <v>2500</v>
      </c>
      <c r="F18" s="55">
        <f t="shared" si="5"/>
        <v>1250</v>
      </c>
      <c r="G18" s="55">
        <f t="shared" si="5"/>
        <v>6500</v>
      </c>
      <c r="H18" s="55">
        <f t="shared" si="5"/>
        <v>1250</v>
      </c>
      <c r="I18" s="55">
        <f t="shared" si="5"/>
        <v>0</v>
      </c>
      <c r="J18" s="55">
        <f t="shared" si="5"/>
        <v>0</v>
      </c>
      <c r="K18" s="55">
        <f t="shared" si="5"/>
        <v>0</v>
      </c>
      <c r="L18" s="55">
        <f t="shared" si="5"/>
        <v>1250</v>
      </c>
      <c r="M18" s="55">
        <f t="shared" si="5"/>
        <v>0</v>
      </c>
      <c r="N18" s="55">
        <f t="shared" si="5"/>
        <v>0</v>
      </c>
      <c r="O18" s="55">
        <f t="shared" si="5"/>
        <v>0</v>
      </c>
      <c r="P18" s="55">
        <f>SUM(P19)</f>
        <v>0</v>
      </c>
    </row>
    <row r="19" spans="1:16" s="94" customFormat="1" ht="90" customHeight="1">
      <c r="A19" s="80">
        <v>17</v>
      </c>
      <c r="B19" s="168" t="s">
        <v>28</v>
      </c>
      <c r="C19" s="169"/>
      <c r="D19" s="170"/>
      <c r="E19" s="12">
        <f>F19+H19</f>
        <v>2500</v>
      </c>
      <c r="F19" s="11">
        <v>1250</v>
      </c>
      <c r="G19" s="11">
        <v>6500</v>
      </c>
      <c r="H19" s="111">
        <f>L19</f>
        <v>1250</v>
      </c>
      <c r="I19" s="114">
        <v>0</v>
      </c>
      <c r="J19" s="10">
        <v>0</v>
      </c>
      <c r="K19" s="10">
        <v>0</v>
      </c>
      <c r="L19" s="10">
        <v>1250</v>
      </c>
      <c r="M19" s="10">
        <v>0</v>
      </c>
      <c r="N19" s="10">
        <v>0</v>
      </c>
      <c r="O19" s="10">
        <v>0</v>
      </c>
      <c r="P19" s="56">
        <v>0</v>
      </c>
    </row>
    <row r="20" spans="1:16" s="94" customFormat="1" ht="32.25" customHeight="1">
      <c r="A20" s="103"/>
      <c r="B20" s="199" t="s">
        <v>7</v>
      </c>
      <c r="C20" s="200"/>
      <c r="D20" s="200"/>
      <c r="E20" s="13">
        <f>SUM(E21:E26)</f>
        <v>320500</v>
      </c>
      <c r="F20" s="13">
        <f>SUM(F21:F26)</f>
        <v>22247</v>
      </c>
      <c r="G20" s="13">
        <f aca="true" t="shared" si="6" ref="G20:P20">SUM(G21:G26)</f>
        <v>0</v>
      </c>
      <c r="H20" s="13">
        <f>SUM(H21:H26)</f>
        <v>298253</v>
      </c>
      <c r="I20" s="13">
        <f t="shared" si="6"/>
        <v>20000</v>
      </c>
      <c r="J20" s="13">
        <f t="shared" si="6"/>
        <v>0</v>
      </c>
      <c r="K20" s="13">
        <f t="shared" si="6"/>
        <v>0</v>
      </c>
      <c r="L20" s="13">
        <f t="shared" si="6"/>
        <v>22253</v>
      </c>
      <c r="M20" s="13">
        <f t="shared" si="6"/>
        <v>0</v>
      </c>
      <c r="N20" s="13">
        <f t="shared" si="6"/>
        <v>0</v>
      </c>
      <c r="O20" s="13">
        <f t="shared" si="6"/>
        <v>256000</v>
      </c>
      <c r="P20" s="120">
        <f t="shared" si="6"/>
        <v>0</v>
      </c>
    </row>
    <row r="21" spans="1:16" s="94" customFormat="1" ht="48.75" customHeight="1">
      <c r="A21" s="99">
        <v>18</v>
      </c>
      <c r="B21" s="181" t="s">
        <v>29</v>
      </c>
      <c r="C21" s="218"/>
      <c r="D21" s="218"/>
      <c r="E21" s="114">
        <f aca="true" t="shared" si="7" ref="E21:E26">SUM(F21:H21)</f>
        <v>2500</v>
      </c>
      <c r="F21" s="116">
        <v>1250</v>
      </c>
      <c r="G21" s="116"/>
      <c r="H21" s="114">
        <f>L21</f>
        <v>1250</v>
      </c>
      <c r="I21" s="114">
        <v>0</v>
      </c>
      <c r="J21" s="116">
        <v>0</v>
      </c>
      <c r="K21" s="116">
        <v>0</v>
      </c>
      <c r="L21" s="116">
        <v>1250</v>
      </c>
      <c r="M21" s="116">
        <v>0</v>
      </c>
      <c r="N21" s="116">
        <v>0</v>
      </c>
      <c r="O21" s="116">
        <v>0</v>
      </c>
      <c r="P21" s="117">
        <v>0</v>
      </c>
    </row>
    <row r="22" spans="1:16" s="94" customFormat="1" ht="30.75" customHeight="1">
      <c r="A22" s="99">
        <v>19</v>
      </c>
      <c r="B22" s="181" t="s">
        <v>35</v>
      </c>
      <c r="C22" s="218"/>
      <c r="D22" s="218"/>
      <c r="E22" s="114">
        <f t="shared" si="7"/>
        <v>8000</v>
      </c>
      <c r="F22" s="116">
        <v>4000</v>
      </c>
      <c r="G22" s="116"/>
      <c r="H22" s="114">
        <f>L22</f>
        <v>4000</v>
      </c>
      <c r="I22" s="114">
        <v>0</v>
      </c>
      <c r="J22" s="116">
        <v>0</v>
      </c>
      <c r="K22" s="116">
        <v>0</v>
      </c>
      <c r="L22" s="116">
        <v>4000</v>
      </c>
      <c r="M22" s="116">
        <v>0</v>
      </c>
      <c r="N22" s="116">
        <v>0</v>
      </c>
      <c r="O22" s="116">
        <v>0</v>
      </c>
      <c r="P22" s="117">
        <v>0</v>
      </c>
    </row>
    <row r="23" spans="1:16" s="94" customFormat="1" ht="30.75" customHeight="1">
      <c r="A23" s="99">
        <v>20</v>
      </c>
      <c r="B23" s="181" t="s">
        <v>40</v>
      </c>
      <c r="C23" s="218"/>
      <c r="D23" s="218"/>
      <c r="E23" s="114">
        <f>SUM(F23:H23)</f>
        <v>17000</v>
      </c>
      <c r="F23" s="116">
        <v>8499</v>
      </c>
      <c r="G23" s="116"/>
      <c r="H23" s="114">
        <f>L23</f>
        <v>8501</v>
      </c>
      <c r="I23" s="114">
        <v>0</v>
      </c>
      <c r="J23" s="116">
        <v>0</v>
      </c>
      <c r="K23" s="116">
        <v>0</v>
      </c>
      <c r="L23" s="116">
        <v>8501</v>
      </c>
      <c r="M23" s="116">
        <v>0</v>
      </c>
      <c r="N23" s="116">
        <v>0</v>
      </c>
      <c r="O23" s="116">
        <v>0</v>
      </c>
      <c r="P23" s="117">
        <v>0</v>
      </c>
    </row>
    <row r="24" spans="1:16" s="94" customFormat="1" ht="30.75" customHeight="1">
      <c r="A24" s="99">
        <v>21</v>
      </c>
      <c r="B24" s="181" t="s">
        <v>39</v>
      </c>
      <c r="C24" s="218"/>
      <c r="D24" s="218"/>
      <c r="E24" s="114">
        <f>SUM(F24:H24)</f>
        <v>17000</v>
      </c>
      <c r="F24" s="116">
        <v>8498</v>
      </c>
      <c r="G24" s="116"/>
      <c r="H24" s="114">
        <f>L24</f>
        <v>8502</v>
      </c>
      <c r="I24" s="114">
        <v>0</v>
      </c>
      <c r="J24" s="116">
        <v>0</v>
      </c>
      <c r="K24" s="116">
        <v>0</v>
      </c>
      <c r="L24" s="116">
        <v>8502</v>
      </c>
      <c r="M24" s="116">
        <v>0</v>
      </c>
      <c r="N24" s="116">
        <v>0</v>
      </c>
      <c r="O24" s="116">
        <v>0</v>
      </c>
      <c r="P24" s="117">
        <v>0</v>
      </c>
    </row>
    <row r="25" spans="1:16" s="94" customFormat="1" ht="30.75" customHeight="1">
      <c r="A25" s="99">
        <v>22</v>
      </c>
      <c r="B25" s="176" t="s">
        <v>70</v>
      </c>
      <c r="C25" s="177"/>
      <c r="D25" s="177"/>
      <c r="E25" s="156">
        <f t="shared" si="7"/>
        <v>256000</v>
      </c>
      <c r="F25" s="157">
        <v>0</v>
      </c>
      <c r="G25" s="157"/>
      <c r="H25" s="156">
        <f>SUM(I25:P25)</f>
        <v>256000</v>
      </c>
      <c r="I25" s="156"/>
      <c r="J25" s="157"/>
      <c r="K25" s="157"/>
      <c r="L25" s="157"/>
      <c r="M25" s="157"/>
      <c r="N25" s="157"/>
      <c r="O25" s="157">
        <v>256000</v>
      </c>
      <c r="P25" s="117"/>
    </row>
    <row r="26" spans="1:16" s="94" customFormat="1" ht="30.75" customHeight="1">
      <c r="A26" s="146">
        <v>3</v>
      </c>
      <c r="B26" s="219" t="s">
        <v>52</v>
      </c>
      <c r="C26" s="220"/>
      <c r="D26" s="221"/>
      <c r="E26" s="118">
        <f t="shared" si="7"/>
        <v>20000</v>
      </c>
      <c r="F26" s="119">
        <v>0</v>
      </c>
      <c r="G26" s="119"/>
      <c r="H26" s="118">
        <f>SUM(I26)</f>
        <v>20000</v>
      </c>
      <c r="I26" s="118">
        <v>20000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21">
        <v>0</v>
      </c>
    </row>
    <row r="27" spans="1:16" s="94" customFormat="1" ht="66" customHeight="1">
      <c r="A27" s="103"/>
      <c r="B27" s="199" t="s">
        <v>4</v>
      </c>
      <c r="C27" s="200"/>
      <c r="D27" s="200"/>
      <c r="E27" s="13">
        <f>SUM(E28:E30)</f>
        <v>30000</v>
      </c>
      <c r="F27" s="13">
        <f>SUM(F28:F30)</f>
        <v>0</v>
      </c>
      <c r="G27" s="13">
        <f>SUM(G28:G30)</f>
        <v>0</v>
      </c>
      <c r="H27" s="13">
        <f>SUM(H28:H30)</f>
        <v>30000</v>
      </c>
      <c r="I27" s="13">
        <f>SUM(I28:I30)</f>
        <v>30000</v>
      </c>
      <c r="J27" s="13">
        <f aca="true" t="shared" si="8" ref="J27:P27">SUM(J28:J30)</f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0</v>
      </c>
    </row>
    <row r="28" spans="1:33" s="94" customFormat="1" ht="38.25" customHeight="1">
      <c r="A28" s="146">
        <v>4</v>
      </c>
      <c r="B28" s="183" t="s">
        <v>53</v>
      </c>
      <c r="C28" s="184"/>
      <c r="D28" s="185"/>
      <c r="E28" s="118">
        <f>F28+H28</f>
        <v>10000</v>
      </c>
      <c r="F28" s="124">
        <v>0</v>
      </c>
      <c r="G28" s="155"/>
      <c r="H28" s="118">
        <f>SUM(I28:L28)</f>
        <v>10000</v>
      </c>
      <c r="I28" s="118">
        <v>10000</v>
      </c>
      <c r="J28" s="10"/>
      <c r="K28" s="10"/>
      <c r="L28" s="10"/>
      <c r="M28" s="10"/>
      <c r="N28" s="10"/>
      <c r="O28" s="10"/>
      <c r="P28" s="56"/>
      <c r="Q28" s="123"/>
      <c r="R28" s="104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</row>
    <row r="29" spans="1:33" s="94" customFormat="1" ht="42.75" customHeight="1">
      <c r="A29" s="146">
        <v>5</v>
      </c>
      <c r="B29" s="183" t="s">
        <v>54</v>
      </c>
      <c r="C29" s="184"/>
      <c r="D29" s="185"/>
      <c r="E29" s="118">
        <f>F29+H29</f>
        <v>5000</v>
      </c>
      <c r="F29" s="124">
        <v>0</v>
      </c>
      <c r="G29" s="155"/>
      <c r="H29" s="118">
        <f>SUM(I29:L29)</f>
        <v>5000</v>
      </c>
      <c r="I29" s="118">
        <v>5000</v>
      </c>
      <c r="J29" s="10"/>
      <c r="K29" s="10"/>
      <c r="L29" s="10"/>
      <c r="M29" s="10"/>
      <c r="N29" s="10"/>
      <c r="O29" s="10"/>
      <c r="P29" s="56"/>
      <c r="Q29" s="123"/>
      <c r="R29" s="104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</row>
    <row r="30" spans="1:33" s="94" customFormat="1" ht="51.75" customHeight="1" thickBot="1">
      <c r="A30" s="146">
        <v>6</v>
      </c>
      <c r="B30" s="183" t="s">
        <v>34</v>
      </c>
      <c r="C30" s="184"/>
      <c r="D30" s="185"/>
      <c r="E30" s="118">
        <f>F30+H30</f>
        <v>15000</v>
      </c>
      <c r="F30" s="124">
        <v>0</v>
      </c>
      <c r="G30" s="155"/>
      <c r="H30" s="118">
        <f>SUM(I30:L30)</f>
        <v>15000</v>
      </c>
      <c r="I30" s="118">
        <v>15000</v>
      </c>
      <c r="J30" s="10"/>
      <c r="K30" s="10"/>
      <c r="L30" s="10"/>
      <c r="M30" s="10"/>
      <c r="N30" s="10"/>
      <c r="O30" s="10"/>
      <c r="P30" s="56"/>
      <c r="Q30" s="108"/>
      <c r="R30" s="104"/>
      <c r="S30" s="109"/>
      <c r="T30" s="109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</row>
    <row r="31" spans="1:33" s="94" customFormat="1" ht="55.5" customHeight="1">
      <c r="A31" s="106"/>
      <c r="B31" s="173" t="s">
        <v>31</v>
      </c>
      <c r="C31" s="222"/>
      <c r="D31" s="222"/>
      <c r="E31" s="57">
        <f aca="true" t="shared" si="9" ref="E31:P31">SUM(E32+E44+E57+E37+E51+E40)</f>
        <v>508605</v>
      </c>
      <c r="F31" s="57">
        <f t="shared" si="9"/>
        <v>44549</v>
      </c>
      <c r="G31" s="57">
        <f t="shared" si="9"/>
        <v>0</v>
      </c>
      <c r="H31" s="57">
        <f t="shared" si="9"/>
        <v>464056</v>
      </c>
      <c r="I31" s="57">
        <f t="shared" si="9"/>
        <v>388000</v>
      </c>
      <c r="J31" s="57">
        <f t="shared" si="9"/>
        <v>5105</v>
      </c>
      <c r="K31" s="57">
        <f t="shared" si="9"/>
        <v>7901</v>
      </c>
      <c r="L31" s="57">
        <f t="shared" si="9"/>
        <v>33350</v>
      </c>
      <c r="M31" s="57">
        <f t="shared" si="9"/>
        <v>0</v>
      </c>
      <c r="N31" s="57">
        <f t="shared" si="9"/>
        <v>0</v>
      </c>
      <c r="O31" s="57">
        <f t="shared" si="9"/>
        <v>29700</v>
      </c>
      <c r="P31" s="57">
        <f t="shared" si="9"/>
        <v>0</v>
      </c>
      <c r="Q31" s="105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16" s="94" customFormat="1" ht="53.25" customHeight="1">
      <c r="A32" s="95"/>
      <c r="B32" s="186" t="s">
        <v>11</v>
      </c>
      <c r="C32" s="215"/>
      <c r="D32" s="215"/>
      <c r="E32" s="54">
        <f>SUM(E33+E35)</f>
        <v>102000</v>
      </c>
      <c r="F32" s="54">
        <f>SUM(F33+F35)</f>
        <v>0</v>
      </c>
      <c r="G32" s="54">
        <f>SUM(G33+G35)</f>
        <v>0</v>
      </c>
      <c r="H32" s="54">
        <f>SUM(H33+H35)</f>
        <v>102000</v>
      </c>
      <c r="I32" s="54">
        <f>SUM(I33+I35)</f>
        <v>102000</v>
      </c>
      <c r="J32" s="54">
        <f aca="true" t="shared" si="10" ref="J32:P32">SUM(J33)</f>
        <v>0</v>
      </c>
      <c r="K32" s="54">
        <f t="shared" si="10"/>
        <v>0</v>
      </c>
      <c r="L32" s="54">
        <f t="shared" si="10"/>
        <v>0</v>
      </c>
      <c r="M32" s="54">
        <f t="shared" si="10"/>
        <v>0</v>
      </c>
      <c r="N32" s="54">
        <f t="shared" si="10"/>
        <v>0</v>
      </c>
      <c r="O32" s="54">
        <f t="shared" si="10"/>
        <v>0</v>
      </c>
      <c r="P32" s="55">
        <f t="shared" si="10"/>
        <v>0</v>
      </c>
    </row>
    <row r="33" spans="1:16" s="94" customFormat="1" ht="49.5" customHeight="1">
      <c r="A33" s="95"/>
      <c r="B33" s="191" t="s">
        <v>67</v>
      </c>
      <c r="C33" s="191"/>
      <c r="D33" s="191"/>
      <c r="E33" s="115">
        <f>SUM(E34)</f>
        <v>100000</v>
      </c>
      <c r="F33" s="115">
        <f aca="true" t="shared" si="11" ref="F33:P35">SUM(F34)</f>
        <v>0</v>
      </c>
      <c r="G33" s="115">
        <f t="shared" si="11"/>
        <v>0</v>
      </c>
      <c r="H33" s="115">
        <f t="shared" si="11"/>
        <v>100000</v>
      </c>
      <c r="I33" s="115">
        <f t="shared" si="11"/>
        <v>100000</v>
      </c>
      <c r="J33" s="115">
        <f t="shared" si="11"/>
        <v>0</v>
      </c>
      <c r="K33" s="115">
        <f t="shared" si="11"/>
        <v>0</v>
      </c>
      <c r="L33" s="115">
        <f t="shared" si="11"/>
        <v>0</v>
      </c>
      <c r="M33" s="115">
        <f t="shared" si="11"/>
        <v>0</v>
      </c>
      <c r="N33" s="115">
        <f t="shared" si="11"/>
        <v>0</v>
      </c>
      <c r="O33" s="115">
        <f t="shared" si="11"/>
        <v>0</v>
      </c>
      <c r="P33" s="122">
        <f t="shared" si="11"/>
        <v>0</v>
      </c>
    </row>
    <row r="34" spans="1:16" s="94" customFormat="1" ht="61.5" customHeight="1">
      <c r="A34" s="151">
        <v>7</v>
      </c>
      <c r="B34" s="219" t="s">
        <v>56</v>
      </c>
      <c r="C34" s="219"/>
      <c r="D34" s="219"/>
      <c r="E34" s="149">
        <f>F34+H34</f>
        <v>100000</v>
      </c>
      <c r="F34" s="149">
        <v>0</v>
      </c>
      <c r="G34" s="149"/>
      <c r="H34" s="149">
        <f>SUM(I34:P34)</f>
        <v>100000</v>
      </c>
      <c r="I34" s="118">
        <v>100000</v>
      </c>
      <c r="J34" s="10">
        <v>0</v>
      </c>
      <c r="K34" s="10"/>
      <c r="L34" s="10"/>
      <c r="M34" s="10"/>
      <c r="N34" s="10"/>
      <c r="O34" s="10"/>
      <c r="P34" s="56"/>
    </row>
    <row r="35" spans="1:16" s="94" customFormat="1" ht="49.5" customHeight="1">
      <c r="A35" s="95"/>
      <c r="B35" s="191" t="s">
        <v>36</v>
      </c>
      <c r="C35" s="191"/>
      <c r="D35" s="191"/>
      <c r="E35" s="115">
        <f>SUM(E36)</f>
        <v>2000</v>
      </c>
      <c r="F35" s="115">
        <f t="shared" si="11"/>
        <v>0</v>
      </c>
      <c r="G35" s="115">
        <f t="shared" si="11"/>
        <v>0</v>
      </c>
      <c r="H35" s="115">
        <f t="shared" si="11"/>
        <v>2000</v>
      </c>
      <c r="I35" s="115">
        <f t="shared" si="11"/>
        <v>2000</v>
      </c>
      <c r="J35" s="115">
        <f t="shared" si="11"/>
        <v>0</v>
      </c>
      <c r="K35" s="115">
        <f t="shared" si="11"/>
        <v>0</v>
      </c>
      <c r="L35" s="115">
        <f t="shared" si="11"/>
        <v>0</v>
      </c>
      <c r="M35" s="115">
        <f t="shared" si="11"/>
        <v>0</v>
      </c>
      <c r="N35" s="115">
        <f t="shared" si="11"/>
        <v>0</v>
      </c>
      <c r="O35" s="115">
        <f t="shared" si="11"/>
        <v>0</v>
      </c>
      <c r="P35" s="122">
        <f t="shared" si="11"/>
        <v>0</v>
      </c>
    </row>
    <row r="36" spans="1:16" s="94" customFormat="1" ht="61.5" customHeight="1">
      <c r="A36" s="152">
        <v>8</v>
      </c>
      <c r="B36" s="219" t="s">
        <v>80</v>
      </c>
      <c r="C36" s="219"/>
      <c r="D36" s="219"/>
      <c r="E36" s="149">
        <f>F36+H36</f>
        <v>2000</v>
      </c>
      <c r="F36" s="149">
        <v>0</v>
      </c>
      <c r="G36" s="149"/>
      <c r="H36" s="149">
        <f>SUM(I36:P36)</f>
        <v>2000</v>
      </c>
      <c r="I36" s="118">
        <v>2000</v>
      </c>
      <c r="J36" s="10">
        <v>0</v>
      </c>
      <c r="K36" s="10"/>
      <c r="L36" s="10"/>
      <c r="M36" s="10"/>
      <c r="N36" s="10"/>
      <c r="O36" s="10"/>
      <c r="P36" s="56"/>
    </row>
    <row r="37" spans="1:16" s="94" customFormat="1" ht="53.25" customHeight="1">
      <c r="A37" s="95"/>
      <c r="B37" s="186" t="s">
        <v>50</v>
      </c>
      <c r="C37" s="215"/>
      <c r="D37" s="215"/>
      <c r="E37" s="54">
        <f>SUM(E38)</f>
        <v>12000</v>
      </c>
      <c r="F37" s="54">
        <f aca="true" t="shared" si="12" ref="F37:P40">SUM(F38)</f>
        <v>0</v>
      </c>
      <c r="G37" s="54">
        <f t="shared" si="12"/>
        <v>0</v>
      </c>
      <c r="H37" s="54">
        <f t="shared" si="12"/>
        <v>12000</v>
      </c>
      <c r="I37" s="54">
        <f t="shared" si="12"/>
        <v>12000</v>
      </c>
      <c r="J37" s="54">
        <f t="shared" si="12"/>
        <v>0</v>
      </c>
      <c r="K37" s="54">
        <f t="shared" si="12"/>
        <v>0</v>
      </c>
      <c r="L37" s="54">
        <f t="shared" si="12"/>
        <v>0</v>
      </c>
      <c r="M37" s="54">
        <f t="shared" si="12"/>
        <v>0</v>
      </c>
      <c r="N37" s="54">
        <f t="shared" si="12"/>
        <v>0</v>
      </c>
      <c r="O37" s="54">
        <f t="shared" si="12"/>
        <v>0</v>
      </c>
      <c r="P37" s="55">
        <f t="shared" si="12"/>
        <v>0</v>
      </c>
    </row>
    <row r="38" spans="1:16" s="94" customFormat="1" ht="49.5" customHeight="1">
      <c r="A38" s="95"/>
      <c r="B38" s="191" t="s">
        <v>69</v>
      </c>
      <c r="C38" s="191"/>
      <c r="D38" s="191"/>
      <c r="E38" s="115">
        <f>SUM(E39)</f>
        <v>12000</v>
      </c>
      <c r="F38" s="115">
        <f t="shared" si="12"/>
        <v>0</v>
      </c>
      <c r="G38" s="115">
        <f t="shared" si="12"/>
        <v>0</v>
      </c>
      <c r="H38" s="115">
        <f t="shared" si="12"/>
        <v>12000</v>
      </c>
      <c r="I38" s="115">
        <f t="shared" si="12"/>
        <v>12000</v>
      </c>
      <c r="J38" s="115">
        <f t="shared" si="12"/>
        <v>0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5">
        <f t="shared" si="12"/>
        <v>0</v>
      </c>
      <c r="O38" s="115">
        <f t="shared" si="12"/>
        <v>0</v>
      </c>
      <c r="P38" s="122">
        <f t="shared" si="12"/>
        <v>0</v>
      </c>
    </row>
    <row r="39" spans="1:16" s="94" customFormat="1" ht="61.5" customHeight="1">
      <c r="A39" s="151">
        <v>9</v>
      </c>
      <c r="B39" s="219" t="s">
        <v>81</v>
      </c>
      <c r="C39" s="219"/>
      <c r="D39" s="219"/>
      <c r="E39" s="149">
        <f>F39+H39</f>
        <v>12000</v>
      </c>
      <c r="F39" s="149">
        <v>0</v>
      </c>
      <c r="G39" s="149"/>
      <c r="H39" s="149">
        <f>SUM(I39:P39)</f>
        <v>12000</v>
      </c>
      <c r="I39" s="118">
        <v>12000</v>
      </c>
      <c r="J39" s="10">
        <v>0</v>
      </c>
      <c r="K39" s="10"/>
      <c r="L39" s="10"/>
      <c r="M39" s="10"/>
      <c r="N39" s="10"/>
      <c r="O39" s="10"/>
      <c r="P39" s="56"/>
    </row>
    <row r="40" spans="1:16" s="94" customFormat="1" ht="53.25" customHeight="1">
      <c r="A40" s="95"/>
      <c r="B40" s="186" t="s">
        <v>47</v>
      </c>
      <c r="C40" s="215"/>
      <c r="D40" s="215"/>
      <c r="E40" s="54">
        <f>SUM(E41)</f>
        <v>7700</v>
      </c>
      <c r="F40" s="54">
        <f t="shared" si="12"/>
        <v>0</v>
      </c>
      <c r="G40" s="54">
        <f t="shared" si="12"/>
        <v>0</v>
      </c>
      <c r="H40" s="54">
        <f t="shared" si="12"/>
        <v>7700</v>
      </c>
      <c r="I40" s="54">
        <f t="shared" si="12"/>
        <v>0</v>
      </c>
      <c r="J40" s="54">
        <f t="shared" si="12"/>
        <v>0</v>
      </c>
      <c r="K40" s="54">
        <f t="shared" si="12"/>
        <v>0</v>
      </c>
      <c r="L40" s="54">
        <f t="shared" si="12"/>
        <v>0</v>
      </c>
      <c r="M40" s="54">
        <f t="shared" si="12"/>
        <v>0</v>
      </c>
      <c r="N40" s="54">
        <f t="shared" si="12"/>
        <v>0</v>
      </c>
      <c r="O40" s="54">
        <f t="shared" si="12"/>
        <v>7700</v>
      </c>
      <c r="P40" s="55">
        <f t="shared" si="12"/>
        <v>0</v>
      </c>
    </row>
    <row r="41" spans="1:16" s="94" customFormat="1" ht="49.5" customHeight="1">
      <c r="A41" s="95"/>
      <c r="B41" s="191" t="s">
        <v>69</v>
      </c>
      <c r="C41" s="191"/>
      <c r="D41" s="191"/>
      <c r="E41" s="115">
        <f aca="true" t="shared" si="13" ref="E41:J41">SUM(E42:E43)</f>
        <v>7700</v>
      </c>
      <c r="F41" s="115">
        <f t="shared" si="13"/>
        <v>0</v>
      </c>
      <c r="G41" s="115">
        <f t="shared" si="13"/>
        <v>0</v>
      </c>
      <c r="H41" s="115">
        <f t="shared" si="13"/>
        <v>7700</v>
      </c>
      <c r="I41" s="115">
        <f t="shared" si="13"/>
        <v>0</v>
      </c>
      <c r="J41" s="115">
        <f t="shared" si="13"/>
        <v>0</v>
      </c>
      <c r="K41" s="115">
        <f aca="true" t="shared" si="14" ref="K41:P41">SUM(K42:K43)</f>
        <v>0</v>
      </c>
      <c r="L41" s="115">
        <f t="shared" si="14"/>
        <v>0</v>
      </c>
      <c r="M41" s="115">
        <f t="shared" si="14"/>
        <v>0</v>
      </c>
      <c r="N41" s="115">
        <f t="shared" si="14"/>
        <v>0</v>
      </c>
      <c r="O41" s="115">
        <f t="shared" si="14"/>
        <v>7700</v>
      </c>
      <c r="P41" s="115">
        <f t="shared" si="14"/>
        <v>0</v>
      </c>
    </row>
    <row r="42" spans="1:16" s="94" customFormat="1" ht="61.5" customHeight="1">
      <c r="A42" s="51">
        <v>23</v>
      </c>
      <c r="B42" s="176" t="s">
        <v>75</v>
      </c>
      <c r="C42" s="176"/>
      <c r="D42" s="176"/>
      <c r="E42" s="163">
        <v>2700</v>
      </c>
      <c r="F42" s="163">
        <v>0</v>
      </c>
      <c r="G42" s="163"/>
      <c r="H42" s="163">
        <f>SUM(I42:P42)</f>
        <v>2700</v>
      </c>
      <c r="I42" s="156">
        <v>0</v>
      </c>
      <c r="J42" s="164">
        <v>0</v>
      </c>
      <c r="K42" s="164">
        <v>0</v>
      </c>
      <c r="L42" s="10"/>
      <c r="M42" s="10"/>
      <c r="N42" s="10"/>
      <c r="O42" s="164">
        <v>2700</v>
      </c>
      <c r="P42" s="56"/>
    </row>
    <row r="43" spans="1:16" s="94" customFormat="1" ht="61.5" customHeight="1">
      <c r="A43" s="51">
        <v>24</v>
      </c>
      <c r="B43" s="226" t="s">
        <v>74</v>
      </c>
      <c r="C43" s="227"/>
      <c r="D43" s="165"/>
      <c r="E43" s="163">
        <v>5000</v>
      </c>
      <c r="F43" s="163">
        <v>0</v>
      </c>
      <c r="G43" s="163"/>
      <c r="H43" s="163">
        <f>SUM(I43:P43)</f>
        <v>5000</v>
      </c>
      <c r="I43" s="156">
        <v>0</v>
      </c>
      <c r="J43" s="164">
        <v>0</v>
      </c>
      <c r="K43" s="164">
        <v>0</v>
      </c>
      <c r="L43" s="10"/>
      <c r="M43" s="10"/>
      <c r="N43" s="10"/>
      <c r="O43" s="164">
        <v>5000</v>
      </c>
      <c r="P43" s="56"/>
    </row>
    <row r="44" spans="1:16" s="94" customFormat="1" ht="69.75" customHeight="1">
      <c r="A44" s="103"/>
      <c r="B44" s="186" t="s">
        <v>7</v>
      </c>
      <c r="C44" s="187"/>
      <c r="D44" s="188"/>
      <c r="E44" s="13">
        <f>E45</f>
        <v>271800</v>
      </c>
      <c r="F44" s="13">
        <f aca="true" t="shared" si="15" ref="F44:P44">F45</f>
        <v>5400</v>
      </c>
      <c r="G44" s="13">
        <f t="shared" si="15"/>
        <v>0</v>
      </c>
      <c r="H44" s="13">
        <f t="shared" si="15"/>
        <v>266400</v>
      </c>
      <c r="I44" s="13">
        <f t="shared" si="15"/>
        <v>261000</v>
      </c>
      <c r="J44" s="13">
        <f t="shared" si="15"/>
        <v>0</v>
      </c>
      <c r="K44" s="13">
        <f t="shared" si="15"/>
        <v>5400</v>
      </c>
      <c r="L44" s="13">
        <f t="shared" si="15"/>
        <v>0</v>
      </c>
      <c r="M44" s="13">
        <f t="shared" si="15"/>
        <v>0</v>
      </c>
      <c r="N44" s="13">
        <f t="shared" si="15"/>
        <v>0</v>
      </c>
      <c r="O44" s="13">
        <f t="shared" si="15"/>
        <v>0</v>
      </c>
      <c r="P44" s="13">
        <f t="shared" si="15"/>
        <v>0</v>
      </c>
    </row>
    <row r="45" spans="1:16" s="94" customFormat="1" ht="48.75" customHeight="1">
      <c r="A45" s="110"/>
      <c r="B45" s="201" t="s">
        <v>23</v>
      </c>
      <c r="C45" s="202"/>
      <c r="D45" s="203"/>
      <c r="E45" s="58">
        <f>SUM(E46:E50)</f>
        <v>271800</v>
      </c>
      <c r="F45" s="58">
        <f aca="true" t="shared" si="16" ref="F45:P45">SUM(F46:F50)</f>
        <v>5400</v>
      </c>
      <c r="G45" s="58">
        <f t="shared" si="16"/>
        <v>0</v>
      </c>
      <c r="H45" s="58">
        <f t="shared" si="16"/>
        <v>266400</v>
      </c>
      <c r="I45" s="58">
        <f t="shared" si="16"/>
        <v>261000</v>
      </c>
      <c r="J45" s="58">
        <f t="shared" si="16"/>
        <v>0</v>
      </c>
      <c r="K45" s="58">
        <f t="shared" si="16"/>
        <v>5400</v>
      </c>
      <c r="L45" s="58">
        <f t="shared" si="16"/>
        <v>0</v>
      </c>
      <c r="M45" s="58">
        <f t="shared" si="16"/>
        <v>0</v>
      </c>
      <c r="N45" s="58">
        <f t="shared" si="16"/>
        <v>0</v>
      </c>
      <c r="O45" s="58">
        <f t="shared" si="16"/>
        <v>0</v>
      </c>
      <c r="P45" s="58">
        <f t="shared" si="16"/>
        <v>0</v>
      </c>
    </row>
    <row r="46" spans="1:16" s="94" customFormat="1" ht="48.75" customHeight="1">
      <c r="A46" s="153">
        <v>10</v>
      </c>
      <c r="B46" s="192" t="s">
        <v>58</v>
      </c>
      <c r="C46" s="193"/>
      <c r="D46" s="194"/>
      <c r="E46" s="150">
        <f>SUM(F46:H46)</f>
        <v>20000</v>
      </c>
      <c r="F46" s="149"/>
      <c r="G46" s="149"/>
      <c r="H46" s="150">
        <f>SUM(I46:P46)</f>
        <v>20000</v>
      </c>
      <c r="I46" s="154">
        <v>20000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</row>
    <row r="47" spans="1:16" s="94" customFormat="1" ht="61.5" customHeight="1">
      <c r="A47" s="153">
        <v>11</v>
      </c>
      <c r="B47" s="192" t="s">
        <v>61</v>
      </c>
      <c r="C47" s="193"/>
      <c r="D47" s="194"/>
      <c r="E47" s="150">
        <f>SUM(F47:H47)</f>
        <v>161000</v>
      </c>
      <c r="F47" s="149">
        <v>0</v>
      </c>
      <c r="G47" s="149"/>
      <c r="H47" s="150">
        <f>SUM(I47:P47)</f>
        <v>161000</v>
      </c>
      <c r="I47" s="154">
        <v>161000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</row>
    <row r="48" spans="1:16" s="94" customFormat="1" ht="66.75" customHeight="1">
      <c r="A48" s="153">
        <v>12</v>
      </c>
      <c r="B48" s="192" t="s">
        <v>59</v>
      </c>
      <c r="C48" s="193"/>
      <c r="D48" s="194"/>
      <c r="E48" s="150">
        <f>SUM(F48:H48)</f>
        <v>60000</v>
      </c>
      <c r="F48" s="149"/>
      <c r="G48" s="149"/>
      <c r="H48" s="150">
        <f>SUM(I48:P48)</f>
        <v>60000</v>
      </c>
      <c r="I48" s="154">
        <v>60000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</row>
    <row r="49" spans="1:16" s="94" customFormat="1" ht="61.5" customHeight="1">
      <c r="A49" s="153">
        <v>13</v>
      </c>
      <c r="B49" s="192" t="s">
        <v>60</v>
      </c>
      <c r="C49" s="193"/>
      <c r="D49" s="194"/>
      <c r="E49" s="150">
        <f>SUM(F49:H49)</f>
        <v>20000</v>
      </c>
      <c r="F49" s="149">
        <v>0</v>
      </c>
      <c r="G49" s="149"/>
      <c r="H49" s="150">
        <f>SUM(I49:P49)</f>
        <v>20000</v>
      </c>
      <c r="I49" s="154">
        <v>20000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</row>
    <row r="50" spans="1:16" s="94" customFormat="1" ht="61.5" customHeight="1">
      <c r="A50" s="167">
        <v>25</v>
      </c>
      <c r="B50" s="158" t="s">
        <v>84</v>
      </c>
      <c r="C50" s="159"/>
      <c r="D50" s="159"/>
      <c r="E50" s="111">
        <f>SUM(F50:H50)</f>
        <v>10800</v>
      </c>
      <c r="F50" s="11">
        <v>5400</v>
      </c>
      <c r="G50" s="11"/>
      <c r="H50" s="111">
        <v>5400</v>
      </c>
      <c r="I50" s="160"/>
      <c r="J50" s="10"/>
      <c r="K50" s="10">
        <v>5400</v>
      </c>
      <c r="L50" s="10"/>
      <c r="M50" s="10"/>
      <c r="N50" s="10"/>
      <c r="O50" s="10"/>
      <c r="P50" s="98"/>
    </row>
    <row r="51" spans="1:16" s="94" customFormat="1" ht="53.25" customHeight="1">
      <c r="A51" s="95"/>
      <c r="B51" s="186" t="s">
        <v>48</v>
      </c>
      <c r="C51" s="215"/>
      <c r="D51" s="215"/>
      <c r="E51" s="54">
        <f>SUM(E52)</f>
        <v>40000</v>
      </c>
      <c r="F51" s="54">
        <f aca="true" t="shared" si="17" ref="F51:P51">SUM(F52)</f>
        <v>2499</v>
      </c>
      <c r="G51" s="54">
        <f t="shared" si="17"/>
        <v>0</v>
      </c>
      <c r="H51" s="54">
        <f t="shared" si="17"/>
        <v>37501</v>
      </c>
      <c r="I51" s="54">
        <f t="shared" si="17"/>
        <v>13000</v>
      </c>
      <c r="J51" s="54">
        <f t="shared" si="17"/>
        <v>0</v>
      </c>
      <c r="K51" s="54">
        <f t="shared" si="17"/>
        <v>2501</v>
      </c>
      <c r="L51" s="54">
        <f t="shared" si="17"/>
        <v>0</v>
      </c>
      <c r="M51" s="54">
        <f t="shared" si="17"/>
        <v>0</v>
      </c>
      <c r="N51" s="54">
        <f t="shared" si="17"/>
        <v>0</v>
      </c>
      <c r="O51" s="54">
        <f t="shared" si="17"/>
        <v>22000</v>
      </c>
      <c r="P51" s="55">
        <f t="shared" si="17"/>
        <v>0</v>
      </c>
    </row>
    <row r="52" spans="1:16" s="94" customFormat="1" ht="49.5" customHeight="1">
      <c r="A52" s="95"/>
      <c r="B52" s="191" t="s">
        <v>69</v>
      </c>
      <c r="C52" s="191"/>
      <c r="D52" s="191"/>
      <c r="E52" s="115">
        <f>SUM(E53:E56)</f>
        <v>40000</v>
      </c>
      <c r="F52" s="115">
        <f aca="true" t="shared" si="18" ref="F52:N52">SUM(F53:F56)</f>
        <v>2499</v>
      </c>
      <c r="G52" s="115">
        <f t="shared" si="18"/>
        <v>0</v>
      </c>
      <c r="H52" s="115">
        <f t="shared" si="18"/>
        <v>37501</v>
      </c>
      <c r="I52" s="115">
        <f t="shared" si="18"/>
        <v>13000</v>
      </c>
      <c r="J52" s="115">
        <f t="shared" si="18"/>
        <v>0</v>
      </c>
      <c r="K52" s="115">
        <f t="shared" si="18"/>
        <v>2501</v>
      </c>
      <c r="L52" s="115">
        <f t="shared" si="18"/>
        <v>0</v>
      </c>
      <c r="M52" s="115">
        <f t="shared" si="18"/>
        <v>0</v>
      </c>
      <c r="N52" s="115">
        <f t="shared" si="18"/>
        <v>0</v>
      </c>
      <c r="O52" s="115">
        <f>SUM(O53:O56)</f>
        <v>22000</v>
      </c>
      <c r="P52" s="115">
        <f>SUM(P53:P55)</f>
        <v>0</v>
      </c>
    </row>
    <row r="53" spans="1:16" s="94" customFormat="1" ht="61.5" customHeight="1">
      <c r="A53" s="151">
        <v>14</v>
      </c>
      <c r="B53" s="219" t="s">
        <v>62</v>
      </c>
      <c r="C53" s="219"/>
      <c r="D53" s="219"/>
      <c r="E53" s="149">
        <f>F53+H53</f>
        <v>13000</v>
      </c>
      <c r="F53" s="149">
        <v>0</v>
      </c>
      <c r="G53" s="149"/>
      <c r="H53" s="149">
        <f>SUM(I53:P53)</f>
        <v>13000</v>
      </c>
      <c r="I53" s="118">
        <v>13000</v>
      </c>
      <c r="J53" s="10">
        <v>0</v>
      </c>
      <c r="K53" s="10"/>
      <c r="L53" s="10"/>
      <c r="M53" s="10"/>
      <c r="N53" s="10"/>
      <c r="O53" s="10"/>
      <c r="P53" s="56"/>
    </row>
    <row r="54" spans="1:16" s="94" customFormat="1" ht="61.5" customHeight="1">
      <c r="A54" s="51">
        <v>26</v>
      </c>
      <c r="B54" s="178" t="s">
        <v>38</v>
      </c>
      <c r="C54" s="179"/>
      <c r="D54" s="180"/>
      <c r="E54" s="11">
        <f>F54+H54</f>
        <v>5000</v>
      </c>
      <c r="F54" s="11">
        <v>2499</v>
      </c>
      <c r="G54" s="11"/>
      <c r="H54" s="11">
        <f>SUM(I54:P54)</f>
        <v>2501</v>
      </c>
      <c r="I54" s="114"/>
      <c r="J54" s="10"/>
      <c r="K54" s="10">
        <v>2501</v>
      </c>
      <c r="L54" s="164"/>
      <c r="M54" s="164"/>
      <c r="N54" s="164"/>
      <c r="O54" s="164"/>
      <c r="P54" s="56"/>
    </row>
    <row r="55" spans="1:16" s="94" customFormat="1" ht="61.5" customHeight="1">
      <c r="A55" s="51">
        <v>27</v>
      </c>
      <c r="B55" s="223" t="s">
        <v>72</v>
      </c>
      <c r="C55" s="224"/>
      <c r="D55" s="225"/>
      <c r="E55" s="163">
        <f>F55+H55</f>
        <v>10000</v>
      </c>
      <c r="F55" s="163">
        <v>0</v>
      </c>
      <c r="G55" s="163"/>
      <c r="H55" s="163">
        <f>SUM(I55:P55)</f>
        <v>10000</v>
      </c>
      <c r="I55" s="156"/>
      <c r="J55" s="164"/>
      <c r="K55" s="164"/>
      <c r="L55" s="164"/>
      <c r="M55" s="164"/>
      <c r="N55" s="164"/>
      <c r="O55" s="166">
        <v>10000</v>
      </c>
      <c r="P55" s="56"/>
    </row>
    <row r="56" spans="1:16" s="94" customFormat="1" ht="61.5" customHeight="1">
      <c r="A56" s="51">
        <v>28</v>
      </c>
      <c r="B56" s="223" t="s">
        <v>73</v>
      </c>
      <c r="C56" s="224"/>
      <c r="D56" s="225"/>
      <c r="E56" s="163">
        <f>F56+H56</f>
        <v>12000</v>
      </c>
      <c r="F56" s="163">
        <v>0</v>
      </c>
      <c r="G56" s="163"/>
      <c r="H56" s="163">
        <f>SUM(I56:P56)</f>
        <v>12000</v>
      </c>
      <c r="I56" s="156"/>
      <c r="J56" s="164"/>
      <c r="K56" s="164"/>
      <c r="L56" s="164"/>
      <c r="M56" s="164"/>
      <c r="N56" s="164"/>
      <c r="O56" s="166">
        <v>12000</v>
      </c>
      <c r="P56" s="56"/>
    </row>
    <row r="57" spans="1:16" s="94" customFormat="1" ht="36.75" customHeight="1">
      <c r="A57" s="103"/>
      <c r="B57" s="199" t="s">
        <v>33</v>
      </c>
      <c r="C57" s="200"/>
      <c r="D57" s="200"/>
      <c r="E57" s="13">
        <f aca="true" t="shared" si="19" ref="E57:P57">E58</f>
        <v>75105</v>
      </c>
      <c r="F57" s="13">
        <f t="shared" si="19"/>
        <v>36650</v>
      </c>
      <c r="G57" s="13">
        <f t="shared" si="19"/>
        <v>0</v>
      </c>
      <c r="H57" s="13">
        <f t="shared" si="19"/>
        <v>38455</v>
      </c>
      <c r="I57" s="13">
        <f t="shared" si="19"/>
        <v>0</v>
      </c>
      <c r="J57" s="13">
        <f t="shared" si="19"/>
        <v>5105</v>
      </c>
      <c r="K57" s="13">
        <f t="shared" si="19"/>
        <v>0</v>
      </c>
      <c r="L57" s="13">
        <f t="shared" si="19"/>
        <v>33350</v>
      </c>
      <c r="M57" s="13">
        <f t="shared" si="19"/>
        <v>0</v>
      </c>
      <c r="N57" s="13">
        <f t="shared" si="19"/>
        <v>0</v>
      </c>
      <c r="O57" s="13">
        <f t="shared" si="19"/>
        <v>0</v>
      </c>
      <c r="P57" s="120">
        <f t="shared" si="19"/>
        <v>0</v>
      </c>
    </row>
    <row r="58" spans="1:16" s="94" customFormat="1" ht="51" customHeight="1">
      <c r="A58" s="110"/>
      <c r="B58" s="191" t="s">
        <v>23</v>
      </c>
      <c r="C58" s="191"/>
      <c r="D58" s="191"/>
      <c r="E58" s="58">
        <f aca="true" t="shared" si="20" ref="E58:P58">SUM(E59+E64)</f>
        <v>75105</v>
      </c>
      <c r="F58" s="58">
        <f t="shared" si="20"/>
        <v>36650</v>
      </c>
      <c r="G58" s="58">
        <f t="shared" si="20"/>
        <v>0</v>
      </c>
      <c r="H58" s="58">
        <f t="shared" si="20"/>
        <v>38455</v>
      </c>
      <c r="I58" s="58">
        <f t="shared" si="20"/>
        <v>0</v>
      </c>
      <c r="J58" s="58">
        <f t="shared" si="20"/>
        <v>5105</v>
      </c>
      <c r="K58" s="58">
        <f t="shared" si="20"/>
        <v>0</v>
      </c>
      <c r="L58" s="58">
        <f t="shared" si="20"/>
        <v>33350</v>
      </c>
      <c r="M58" s="58">
        <f t="shared" si="20"/>
        <v>0</v>
      </c>
      <c r="N58" s="58">
        <f t="shared" si="20"/>
        <v>0</v>
      </c>
      <c r="O58" s="58">
        <f t="shared" si="20"/>
        <v>0</v>
      </c>
      <c r="P58" s="100">
        <f t="shared" si="20"/>
        <v>0</v>
      </c>
    </row>
    <row r="59" spans="1:33" s="94" customFormat="1" ht="51.75" customHeight="1" thickBot="1">
      <c r="A59" s="80">
        <v>29</v>
      </c>
      <c r="B59" s="181" t="s">
        <v>32</v>
      </c>
      <c r="C59" s="181"/>
      <c r="D59" s="181"/>
      <c r="E59" s="111">
        <f>F59+H59</f>
        <v>75105</v>
      </c>
      <c r="F59" s="11">
        <v>36650</v>
      </c>
      <c r="G59" s="11"/>
      <c r="H59" s="111">
        <f>SUM(I59:P59)</f>
        <v>38455</v>
      </c>
      <c r="I59" s="111">
        <v>0</v>
      </c>
      <c r="J59" s="10">
        <v>5105</v>
      </c>
      <c r="K59" s="10">
        <v>0</v>
      </c>
      <c r="L59" s="12">
        <v>33350</v>
      </c>
      <c r="M59" s="10">
        <v>0</v>
      </c>
      <c r="N59" s="10">
        <v>0</v>
      </c>
      <c r="O59" s="10">
        <v>0</v>
      </c>
      <c r="P59" s="56">
        <v>0</v>
      </c>
      <c r="Q59" s="108"/>
      <c r="R59" s="104"/>
      <c r="S59" s="109"/>
      <c r="T59" s="109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1:33" s="94" customFormat="1" ht="51" customHeight="1">
      <c r="A60" s="106"/>
      <c r="B60" s="195" t="s">
        <v>42</v>
      </c>
      <c r="C60" s="196"/>
      <c r="D60" s="197"/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8"/>
      <c r="R60" s="104"/>
      <c r="S60" s="109"/>
      <c r="T60" s="109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1:33" ht="17.25" customHeight="1">
      <c r="A61" s="27"/>
      <c r="B61" s="59"/>
      <c r="C61" s="60"/>
      <c r="D61" s="61"/>
      <c r="E61" s="62"/>
      <c r="F61" s="60"/>
      <c r="G61" s="62"/>
      <c r="H61" s="62"/>
      <c r="I61" s="63"/>
      <c r="J61" s="60"/>
      <c r="K61" s="64"/>
      <c r="L61" s="60"/>
      <c r="M61" s="60"/>
      <c r="N61" s="60"/>
      <c r="O61" s="60"/>
      <c r="P61" s="6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5.75" customHeight="1">
      <c r="A62" s="20"/>
      <c r="B62" s="19" t="s">
        <v>12</v>
      </c>
      <c r="C62" s="17"/>
      <c r="D62" s="17"/>
      <c r="E62" s="17"/>
      <c r="F62" s="17"/>
      <c r="G62" s="17"/>
      <c r="H62" s="17"/>
      <c r="I62" s="18"/>
      <c r="J62" s="17"/>
      <c r="K62" s="17"/>
      <c r="L62" s="17"/>
      <c r="M62" s="17"/>
      <c r="N62" s="17"/>
      <c r="O62" s="17"/>
      <c r="P62" s="17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5.75" customHeight="1">
      <c r="A63" s="20"/>
      <c r="B63" s="19" t="s">
        <v>25</v>
      </c>
      <c r="C63" s="17"/>
      <c r="D63" s="17"/>
      <c r="E63" s="17"/>
      <c r="F63" s="17"/>
      <c r="G63" s="17"/>
      <c r="H63" s="17"/>
      <c r="I63" s="18"/>
      <c r="J63" s="17"/>
      <c r="K63" s="17"/>
      <c r="L63" s="17"/>
      <c r="M63" s="17"/>
      <c r="N63" s="17"/>
      <c r="O63" s="17"/>
      <c r="P63" s="1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5.75" customHeight="1">
      <c r="A64" s="20"/>
      <c r="B64" s="17" t="s">
        <v>26</v>
      </c>
      <c r="C64" s="17"/>
      <c r="D64" s="17"/>
      <c r="E64" s="17"/>
      <c r="F64" s="17"/>
      <c r="G64" s="17"/>
      <c r="H64" s="17"/>
      <c r="I64" s="18"/>
      <c r="J64" s="17"/>
      <c r="K64" s="17"/>
      <c r="L64" s="17"/>
      <c r="M64" s="17"/>
      <c r="N64" s="17"/>
      <c r="O64" s="17"/>
      <c r="P64" s="1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5.75" customHeight="1">
      <c r="A65" s="20"/>
      <c r="B65" s="17"/>
      <c r="C65" s="17"/>
      <c r="D65" s="17"/>
      <c r="E65" s="17"/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5.75" customHeight="1">
      <c r="A66" s="20"/>
      <c r="B66" s="17"/>
      <c r="C66" s="17"/>
      <c r="D66" s="17"/>
      <c r="E66" s="17"/>
      <c r="F66" s="17"/>
      <c r="G66" s="17"/>
      <c r="H66" s="17"/>
      <c r="I66" s="18"/>
      <c r="J66" s="17"/>
      <c r="K66" s="17"/>
      <c r="L66" s="17"/>
      <c r="M66" s="17"/>
      <c r="N66" s="17"/>
      <c r="O66" s="17"/>
      <c r="P66" s="1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5.75" customHeight="1">
      <c r="A67" s="20"/>
      <c r="B67" s="17"/>
      <c r="C67" s="17"/>
      <c r="D67" s="17"/>
      <c r="E67" s="17"/>
      <c r="F67" s="17"/>
      <c r="G67" s="17"/>
      <c r="H67" s="17"/>
      <c r="I67" s="18"/>
      <c r="J67" s="17"/>
      <c r="K67" s="17"/>
      <c r="L67" s="17"/>
      <c r="M67" s="17"/>
      <c r="N67" s="17"/>
      <c r="O67" s="17"/>
      <c r="P67" s="17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5">
      <c r="A68" s="20"/>
      <c r="B68" s="17"/>
      <c r="C68" s="17"/>
      <c r="D68" s="17"/>
      <c r="E68" s="17"/>
      <c r="F68" s="17"/>
      <c r="G68" s="17"/>
      <c r="H68" s="17"/>
      <c r="I68" s="18"/>
      <c r="J68" s="17"/>
      <c r="K68" s="17"/>
      <c r="L68" s="17"/>
      <c r="M68" s="17"/>
      <c r="N68" s="17"/>
      <c r="O68" s="17"/>
      <c r="P68" s="1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5">
      <c r="A69" s="20"/>
      <c r="B69" s="17"/>
      <c r="C69" s="17"/>
      <c r="D69" s="17"/>
      <c r="E69" s="17"/>
      <c r="F69" s="17"/>
      <c r="G69" s="17"/>
      <c r="H69" s="17"/>
      <c r="I69" s="18"/>
      <c r="J69" s="17"/>
      <c r="K69" s="17"/>
      <c r="L69" s="17"/>
      <c r="M69" s="17"/>
      <c r="N69" s="17"/>
      <c r="O69" s="17"/>
      <c r="P69" s="17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5">
      <c r="A70" s="20"/>
      <c r="B70" s="17"/>
      <c r="C70" s="17"/>
      <c r="D70" s="17"/>
      <c r="E70" s="17"/>
      <c r="F70" s="17"/>
      <c r="G70" s="17"/>
      <c r="H70" s="17"/>
      <c r="I70" s="18"/>
      <c r="J70" s="17"/>
      <c r="K70" s="17"/>
      <c r="L70" s="17"/>
      <c r="M70" s="17"/>
      <c r="N70" s="17"/>
      <c r="O70" s="17"/>
      <c r="P70" s="1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5">
      <c r="A71" s="20"/>
      <c r="B71" s="17"/>
      <c r="C71" s="17"/>
      <c r="D71" s="17"/>
      <c r="E71" s="17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5">
      <c r="A72" s="20"/>
      <c r="B72" s="17"/>
      <c r="C72" s="17"/>
      <c r="D72" s="17"/>
      <c r="E72" s="17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5">
      <c r="A73" s="20"/>
      <c r="B73" s="17"/>
      <c r="C73" s="17"/>
      <c r="D73" s="17"/>
      <c r="E73" s="17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5">
      <c r="A74" s="20"/>
      <c r="B74" s="17"/>
      <c r="C74" s="17"/>
      <c r="D74" s="17"/>
      <c r="E74" s="17"/>
      <c r="F74" s="17"/>
      <c r="G74" s="17"/>
      <c r="H74" s="17"/>
      <c r="I74" s="18"/>
      <c r="J74" s="17"/>
      <c r="K74" s="17"/>
      <c r="L74" s="17"/>
      <c r="M74" s="17"/>
      <c r="N74" s="17"/>
      <c r="O74" s="17"/>
      <c r="P74" s="1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5">
      <c r="A75" s="20"/>
      <c r="B75" s="17"/>
      <c r="C75" s="17"/>
      <c r="D75" s="17"/>
      <c r="E75" s="17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7:33" ht="24.75" customHeight="1"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:33" ht="15.75">
      <c r="B77" s="190"/>
      <c r="C77" s="190"/>
      <c r="D77" s="190"/>
      <c r="E77" s="190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:33" ht="15.75">
      <c r="B78" s="189"/>
      <c r="C78" s="190"/>
      <c r="D78" s="190"/>
      <c r="E78" s="6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:33" ht="15.75">
      <c r="B79" s="189"/>
      <c r="C79" s="190"/>
      <c r="D79" s="190"/>
      <c r="E79" s="6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:33" ht="15.75">
      <c r="B80" s="189"/>
      <c r="C80" s="190"/>
      <c r="D80" s="190"/>
      <c r="E80" s="6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:33" ht="15.75">
      <c r="B81" s="189"/>
      <c r="C81" s="190"/>
      <c r="D81" s="190"/>
      <c r="E81" s="67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:33" ht="15.75">
      <c r="B82" s="189"/>
      <c r="C82" s="190"/>
      <c r="D82" s="190"/>
      <c r="E82" s="67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:33" ht="15.75">
      <c r="B83" s="189"/>
      <c r="C83" s="198"/>
      <c r="D83" s="198"/>
      <c r="E83" s="67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:33" ht="15.75">
      <c r="B84" s="189"/>
      <c r="C84" s="198"/>
      <c r="D84" s="198"/>
      <c r="E84" s="6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:33" ht="15.75">
      <c r="B85" s="189"/>
      <c r="C85" s="190"/>
      <c r="D85" s="190"/>
      <c r="E85" s="6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:33" ht="15.75">
      <c r="B86" s="189"/>
      <c r="C86" s="190"/>
      <c r="D86" s="190"/>
      <c r="E86" s="67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:33" ht="15.75">
      <c r="B87" s="189"/>
      <c r="C87" s="190"/>
      <c r="D87" s="190"/>
      <c r="E87" s="6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:33" ht="15.75">
      <c r="B88" s="189"/>
      <c r="C88" s="190"/>
      <c r="D88" s="190"/>
      <c r="E88" s="67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5" ht="15.75">
      <c r="A89" s="21"/>
      <c r="B89" s="189"/>
      <c r="C89" s="190"/>
      <c r="D89" s="190"/>
      <c r="E89" s="67"/>
    </row>
    <row r="90" spans="1:5" ht="15.75">
      <c r="A90" s="21"/>
      <c r="B90" s="189"/>
      <c r="C90" s="198"/>
      <c r="D90" s="198"/>
      <c r="E90" s="67"/>
    </row>
    <row r="91" spans="1:5" ht="15.75">
      <c r="A91" s="21"/>
      <c r="B91" s="189"/>
      <c r="C91" s="198"/>
      <c r="D91" s="198"/>
      <c r="E91" s="67"/>
    </row>
    <row r="159" spans="1:16" ht="15">
      <c r="A159" s="21"/>
      <c r="N159" s="21" t="s">
        <v>1</v>
      </c>
      <c r="O159" s="4"/>
      <c r="P159" s="4"/>
    </row>
  </sheetData>
  <sheetProtection/>
  <mergeCells count="72">
    <mergeCell ref="B55:D55"/>
    <mergeCell ref="B56:D56"/>
    <mergeCell ref="B40:D40"/>
    <mergeCell ref="B41:D41"/>
    <mergeCell ref="B42:D42"/>
    <mergeCell ref="B43:C43"/>
    <mergeCell ref="B52:D52"/>
    <mergeCell ref="B53:D53"/>
    <mergeCell ref="B47:D47"/>
    <mergeCell ref="B35:D35"/>
    <mergeCell ref="B36:D36"/>
    <mergeCell ref="B37:D37"/>
    <mergeCell ref="B31:D31"/>
    <mergeCell ref="B34:D34"/>
    <mergeCell ref="B39:D39"/>
    <mergeCell ref="B33:D33"/>
    <mergeCell ref="B22:D22"/>
    <mergeCell ref="B15:D15"/>
    <mergeCell ref="B26:D26"/>
    <mergeCell ref="B51:D51"/>
    <mergeCell ref="B24:D24"/>
    <mergeCell ref="B44:D44"/>
    <mergeCell ref="B32:D32"/>
    <mergeCell ref="B38:D38"/>
    <mergeCell ref="B27:D27"/>
    <mergeCell ref="B49:D49"/>
    <mergeCell ref="I5:P5"/>
    <mergeCell ref="B7:D7"/>
    <mergeCell ref="B9:D9"/>
    <mergeCell ref="F5:F6"/>
    <mergeCell ref="B11:D11"/>
    <mergeCell ref="B20:D20"/>
    <mergeCell ref="B13:D13"/>
    <mergeCell ref="B14:D14"/>
    <mergeCell ref="H5:H6"/>
    <mergeCell ref="B18:D18"/>
    <mergeCell ref="E5:E6"/>
    <mergeCell ref="B91:D91"/>
    <mergeCell ref="B88:D88"/>
    <mergeCell ref="B89:D89"/>
    <mergeCell ref="B83:D83"/>
    <mergeCell ref="B79:D79"/>
    <mergeCell ref="B48:D48"/>
    <mergeCell ref="B86:D86"/>
    <mergeCell ref="B23:D23"/>
    <mergeCell ref="B21:D21"/>
    <mergeCell ref="B85:D85"/>
    <mergeCell ref="B84:D84"/>
    <mergeCell ref="B87:D87"/>
    <mergeCell ref="B90:D90"/>
    <mergeCell ref="B82:D82"/>
    <mergeCell ref="B57:D57"/>
    <mergeCell ref="B16:D16"/>
    <mergeCell ref="B78:D78"/>
    <mergeCell ref="B58:D58"/>
    <mergeCell ref="B59:D59"/>
    <mergeCell ref="B81:D81"/>
    <mergeCell ref="B77:E77"/>
    <mergeCell ref="B46:D46"/>
    <mergeCell ref="B60:D60"/>
    <mergeCell ref="B80:D80"/>
    <mergeCell ref="B45:D45"/>
    <mergeCell ref="B19:D19"/>
    <mergeCell ref="A5:A6"/>
    <mergeCell ref="B10:D10"/>
    <mergeCell ref="B25:D25"/>
    <mergeCell ref="B54:D54"/>
    <mergeCell ref="B12:D12"/>
    <mergeCell ref="B17:D17"/>
    <mergeCell ref="B28:D28"/>
    <mergeCell ref="B29:D29"/>
    <mergeCell ref="B30:D30"/>
  </mergeCells>
  <printOptions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9" sqref="E9:I9"/>
    </sheetView>
  </sheetViews>
  <sheetFormatPr defaultColWidth="9.140625" defaultRowHeight="12.75"/>
  <cols>
    <col min="1" max="1" width="3.8515625" style="79" customWidth="1"/>
    <col min="2" max="2" width="26.28125" style="66" customWidth="1"/>
    <col min="3" max="3" width="9.140625" style="66" customWidth="1"/>
    <col min="4" max="4" width="14.421875" style="66" customWidth="1"/>
    <col min="5" max="5" width="11.57421875" style="66" customWidth="1"/>
    <col min="6" max="6" width="9.57421875" style="66" customWidth="1"/>
    <col min="7" max="7" width="8.8515625" style="66" hidden="1" customWidth="1"/>
    <col min="8" max="8" width="11.57421875" style="66" customWidth="1"/>
    <col min="9" max="9" width="13.421875" style="66" customWidth="1"/>
    <col min="10" max="10" width="9.140625" style="144" customWidth="1"/>
    <col min="11" max="16384" width="9.140625" style="4" customWidth="1"/>
  </cols>
  <sheetData>
    <row r="1" spans="1:9" ht="7.5" customHeight="1">
      <c r="A1" s="68"/>
      <c r="B1" s="18"/>
      <c r="C1" s="82"/>
      <c r="D1" s="82"/>
      <c r="E1" s="82"/>
      <c r="F1" s="18"/>
      <c r="G1" s="18"/>
      <c r="H1" s="96"/>
      <c r="I1" s="18"/>
    </row>
    <row r="2" spans="1:9" ht="23.25" customHeight="1">
      <c r="A2" s="69" t="s">
        <v>19</v>
      </c>
      <c r="B2" s="18"/>
      <c r="C2" s="82"/>
      <c r="D2" s="87" t="s">
        <v>6</v>
      </c>
      <c r="E2" s="82"/>
      <c r="F2" s="18"/>
      <c r="G2" s="70"/>
      <c r="H2" s="97"/>
      <c r="I2" s="18"/>
    </row>
    <row r="3" spans="1:9" ht="20.25" customHeight="1">
      <c r="A3" s="71" t="s">
        <v>20</v>
      </c>
      <c r="B3" s="18"/>
      <c r="C3" s="88" t="s">
        <v>18</v>
      </c>
      <c r="D3" s="89"/>
      <c r="E3" s="82"/>
      <c r="F3" s="70"/>
      <c r="G3" s="70"/>
      <c r="H3" s="97"/>
      <c r="I3" s="18"/>
    </row>
    <row r="4" spans="1:9" ht="36" customHeight="1">
      <c r="A4" s="72"/>
      <c r="B4" s="18"/>
      <c r="C4" s="82"/>
      <c r="D4" s="88" t="s">
        <v>63</v>
      </c>
      <c r="E4" s="82"/>
      <c r="F4" s="70"/>
      <c r="G4" s="70"/>
      <c r="H4" s="97"/>
      <c r="I4" s="18"/>
    </row>
    <row r="5" spans="1:10" ht="60.75" customHeight="1">
      <c r="A5" s="129" t="s">
        <v>17</v>
      </c>
      <c r="B5" s="73"/>
      <c r="C5" s="73"/>
      <c r="D5" s="73"/>
      <c r="E5" s="130" t="s">
        <v>3</v>
      </c>
      <c r="F5" s="131" t="s">
        <v>45</v>
      </c>
      <c r="G5" s="132"/>
      <c r="H5" s="131" t="s">
        <v>46</v>
      </c>
      <c r="I5" s="133" t="s">
        <v>21</v>
      </c>
      <c r="J5" s="145"/>
    </row>
    <row r="6" spans="1:10" ht="14.25" customHeight="1">
      <c r="A6" s="128">
        <v>1</v>
      </c>
      <c r="B6" s="247">
        <v>2</v>
      </c>
      <c r="C6" s="247"/>
      <c r="D6" s="247"/>
      <c r="E6" s="74">
        <v>3</v>
      </c>
      <c r="F6" s="74">
        <v>4</v>
      </c>
      <c r="G6" s="74">
        <v>5</v>
      </c>
      <c r="H6" s="74">
        <v>5</v>
      </c>
      <c r="I6" s="74">
        <v>6</v>
      </c>
      <c r="J6" s="145"/>
    </row>
    <row r="7" spans="1:10" ht="19.5" customHeight="1">
      <c r="A7" s="252" t="s">
        <v>49</v>
      </c>
      <c r="B7" s="253"/>
      <c r="C7" s="253"/>
      <c r="D7" s="253"/>
      <c r="E7" s="253"/>
      <c r="F7" s="253"/>
      <c r="G7" s="253"/>
      <c r="H7" s="253"/>
      <c r="I7" s="254"/>
      <c r="J7" s="145"/>
    </row>
    <row r="8" spans="1:10" ht="21" customHeight="1">
      <c r="A8" s="134"/>
      <c r="B8" s="248" t="s">
        <v>22</v>
      </c>
      <c r="C8" s="249"/>
      <c r="D8" s="249"/>
      <c r="E8" s="135">
        <f>E9+E19</f>
        <v>458000</v>
      </c>
      <c r="F8" s="135">
        <f>F9+F19</f>
        <v>0</v>
      </c>
      <c r="G8" s="135">
        <f>G9+G19</f>
        <v>18000</v>
      </c>
      <c r="H8" s="135">
        <f>H9+H19</f>
        <v>458000</v>
      </c>
      <c r="I8" s="135">
        <f>I9+I19</f>
        <v>458000</v>
      </c>
      <c r="J8" s="145"/>
    </row>
    <row r="9" spans="1:10" ht="37.5" customHeight="1">
      <c r="A9" s="136"/>
      <c r="B9" s="250" t="s">
        <v>30</v>
      </c>
      <c r="C9" s="251"/>
      <c r="D9" s="251"/>
      <c r="E9" s="75">
        <f>E10+E13+E15</f>
        <v>70000</v>
      </c>
      <c r="F9" s="75">
        <f>F10+F13+F15</f>
        <v>0</v>
      </c>
      <c r="G9" s="75">
        <f>G10+G13+G15</f>
        <v>18000</v>
      </c>
      <c r="H9" s="75">
        <f>H10+H13+H15</f>
        <v>70000</v>
      </c>
      <c r="I9" s="75">
        <f>I10+I13+I15</f>
        <v>70000</v>
      </c>
      <c r="J9" s="145"/>
    </row>
    <row r="10" spans="1:10" ht="21.75" customHeight="1">
      <c r="A10" s="137"/>
      <c r="B10" s="243" t="s">
        <v>50</v>
      </c>
      <c r="C10" s="255"/>
      <c r="D10" s="255"/>
      <c r="E10" s="15">
        <f>SUM(E11:E12)</f>
        <v>20000</v>
      </c>
      <c r="F10" s="15">
        <f>SUM(F11:F12)</f>
        <v>0</v>
      </c>
      <c r="G10" s="15">
        <f>SUM(G11:G12)</f>
        <v>13000</v>
      </c>
      <c r="H10" s="15">
        <f>SUM(H11:H12)</f>
        <v>20000</v>
      </c>
      <c r="I10" s="15">
        <f>SUM(I11:I12)</f>
        <v>20000</v>
      </c>
      <c r="J10" s="145"/>
    </row>
    <row r="11" spans="1:10" s="92" customFormat="1" ht="57" customHeight="1">
      <c r="A11" s="138">
        <v>1</v>
      </c>
      <c r="B11" s="229" t="s">
        <v>83</v>
      </c>
      <c r="C11" s="230"/>
      <c r="D11" s="231"/>
      <c r="E11" s="91">
        <v>15000</v>
      </c>
      <c r="F11" s="127">
        <v>0</v>
      </c>
      <c r="G11" s="127">
        <v>6500</v>
      </c>
      <c r="H11" s="91">
        <v>15000</v>
      </c>
      <c r="I11" s="91">
        <v>15000</v>
      </c>
      <c r="J11" s="139"/>
    </row>
    <row r="12" spans="1:10" s="92" customFormat="1" ht="35.25" customHeight="1">
      <c r="A12" s="138">
        <v>2</v>
      </c>
      <c r="B12" s="229" t="s">
        <v>51</v>
      </c>
      <c r="C12" s="230"/>
      <c r="D12" s="231"/>
      <c r="E12" s="91">
        <v>5000</v>
      </c>
      <c r="F12" s="127">
        <v>0</v>
      </c>
      <c r="G12" s="127">
        <v>6500</v>
      </c>
      <c r="H12" s="91">
        <v>5000</v>
      </c>
      <c r="I12" s="91">
        <v>5000</v>
      </c>
      <c r="J12" s="139"/>
    </row>
    <row r="13" spans="1:10" s="5" customFormat="1" ht="69.75" customHeight="1">
      <c r="A13" s="140"/>
      <c r="B13" s="243" t="s">
        <v>7</v>
      </c>
      <c r="C13" s="244"/>
      <c r="D13" s="244"/>
      <c r="E13" s="15">
        <f>SUM(E14:E14)</f>
        <v>20000</v>
      </c>
      <c r="F13" s="15">
        <f>SUM(F14:F14)</f>
        <v>0</v>
      </c>
      <c r="G13" s="15">
        <f>SUM(G14:G14)</f>
        <v>5000</v>
      </c>
      <c r="H13" s="15">
        <f>SUM(H14:H14)</f>
        <v>20000</v>
      </c>
      <c r="I13" s="15">
        <f>SUM(I14:I14)</f>
        <v>20000</v>
      </c>
      <c r="J13" s="145"/>
    </row>
    <row r="14" spans="1:10" s="92" customFormat="1" ht="33.75" customHeight="1">
      <c r="A14" s="138">
        <v>3</v>
      </c>
      <c r="B14" s="245" t="s">
        <v>52</v>
      </c>
      <c r="C14" s="256"/>
      <c r="D14" s="257"/>
      <c r="E14" s="91">
        <v>20000</v>
      </c>
      <c r="F14" s="127">
        <v>0</v>
      </c>
      <c r="G14" s="127">
        <v>5000</v>
      </c>
      <c r="H14" s="91">
        <v>20000</v>
      </c>
      <c r="I14" s="91">
        <v>20000</v>
      </c>
      <c r="J14" s="139"/>
    </row>
    <row r="15" spans="1:10" s="5" customFormat="1" ht="37.5" customHeight="1">
      <c r="A15" s="140"/>
      <c r="B15" s="243" t="s">
        <v>4</v>
      </c>
      <c r="C15" s="244"/>
      <c r="D15" s="244"/>
      <c r="E15" s="15">
        <f>SUM(E16:E18)</f>
        <v>30000</v>
      </c>
      <c r="F15" s="15">
        <f>SUM(F16:F18)</f>
        <v>0</v>
      </c>
      <c r="G15" s="15">
        <f>SUM(G16:G18)</f>
        <v>0</v>
      </c>
      <c r="H15" s="15">
        <f>SUM(H16:H18)</f>
        <v>30000</v>
      </c>
      <c r="I15" s="15">
        <f>SUM(I16:I18)</f>
        <v>30000</v>
      </c>
      <c r="J15" s="145"/>
    </row>
    <row r="16" spans="1:10" s="92" customFormat="1" ht="81" customHeight="1">
      <c r="A16" s="138">
        <v>4</v>
      </c>
      <c r="B16" s="245" t="s">
        <v>53</v>
      </c>
      <c r="C16" s="246"/>
      <c r="D16" s="246"/>
      <c r="E16" s="91">
        <v>10000</v>
      </c>
      <c r="F16" s="127">
        <v>0</v>
      </c>
      <c r="G16" s="127"/>
      <c r="H16" s="91">
        <v>10000</v>
      </c>
      <c r="I16" s="91">
        <v>10000</v>
      </c>
      <c r="J16" s="139"/>
    </row>
    <row r="17" spans="1:10" s="92" customFormat="1" ht="47.25" customHeight="1">
      <c r="A17" s="138">
        <v>5</v>
      </c>
      <c r="B17" s="245" t="s">
        <v>54</v>
      </c>
      <c r="C17" s="246"/>
      <c r="D17" s="246"/>
      <c r="E17" s="91">
        <v>5000</v>
      </c>
      <c r="F17" s="127">
        <v>0</v>
      </c>
      <c r="G17" s="127"/>
      <c r="H17" s="91">
        <v>5000</v>
      </c>
      <c r="I17" s="91">
        <v>5000</v>
      </c>
      <c r="J17" s="139"/>
    </row>
    <row r="18" spans="1:10" s="92" customFormat="1" ht="47.25" customHeight="1">
      <c r="A18" s="138">
        <v>6</v>
      </c>
      <c r="B18" s="245" t="s">
        <v>34</v>
      </c>
      <c r="C18" s="246"/>
      <c r="D18" s="246"/>
      <c r="E18" s="91">
        <v>15000</v>
      </c>
      <c r="F18" s="127">
        <v>0</v>
      </c>
      <c r="G18" s="127"/>
      <c r="H18" s="91">
        <v>15000</v>
      </c>
      <c r="I18" s="91">
        <v>15000</v>
      </c>
      <c r="J18" s="139"/>
    </row>
    <row r="19" spans="1:10" ht="39.75" customHeight="1">
      <c r="A19" s="136"/>
      <c r="B19" s="241" t="s">
        <v>31</v>
      </c>
      <c r="C19" s="242"/>
      <c r="D19" s="242"/>
      <c r="E19" s="75">
        <f>E20+E37+E34+E25+E28</f>
        <v>388000</v>
      </c>
      <c r="F19" s="75">
        <f>F20+F37+F34+F25+F28</f>
        <v>0</v>
      </c>
      <c r="G19" s="75">
        <f>G20+G37+G34+G25+G28</f>
        <v>0</v>
      </c>
      <c r="H19" s="75">
        <f>H20+H37+H34+H25+H28</f>
        <v>388000</v>
      </c>
      <c r="I19" s="75">
        <f>I20+I37+I34+I25+I28</f>
        <v>388000</v>
      </c>
      <c r="J19" s="145"/>
    </row>
    <row r="20" spans="1:10" ht="28.5" customHeight="1">
      <c r="A20" s="137"/>
      <c r="B20" s="137" t="s">
        <v>8</v>
      </c>
      <c r="C20" s="77"/>
      <c r="D20" s="77"/>
      <c r="E20" s="15">
        <f>E23+E21</f>
        <v>102000</v>
      </c>
      <c r="F20" s="15">
        <f>F23+F21</f>
        <v>0</v>
      </c>
      <c r="G20" s="15">
        <f>G23+G21</f>
        <v>0</v>
      </c>
      <c r="H20" s="15">
        <f>H23+H21</f>
        <v>102000</v>
      </c>
      <c r="I20" s="15">
        <f>I23+I21</f>
        <v>102000</v>
      </c>
      <c r="J20" s="145"/>
    </row>
    <row r="21" spans="1:10" ht="37.5" customHeight="1">
      <c r="A21" s="141"/>
      <c r="B21" s="232" t="s">
        <v>55</v>
      </c>
      <c r="C21" s="232"/>
      <c r="D21" s="232"/>
      <c r="E21" s="142">
        <f>SUM(E22)</f>
        <v>100000</v>
      </c>
      <c r="F21" s="142">
        <f>SUM(F22)</f>
        <v>0</v>
      </c>
      <c r="G21" s="142">
        <f>SUM(G22)</f>
        <v>0</v>
      </c>
      <c r="H21" s="142">
        <f>SUM(H22)</f>
        <v>100000</v>
      </c>
      <c r="I21" s="142">
        <f>SUM(I22)</f>
        <v>100000</v>
      </c>
      <c r="J21" s="145"/>
    </row>
    <row r="22" spans="1:10" s="92" customFormat="1" ht="36.75" customHeight="1">
      <c r="A22" s="143">
        <v>7</v>
      </c>
      <c r="B22" s="229" t="s">
        <v>56</v>
      </c>
      <c r="C22" s="233"/>
      <c r="D22" s="234"/>
      <c r="E22" s="91">
        <v>100000</v>
      </c>
      <c r="F22" s="127">
        <v>0</v>
      </c>
      <c r="G22" s="91"/>
      <c r="H22" s="91">
        <v>100000</v>
      </c>
      <c r="I22" s="91">
        <v>100000</v>
      </c>
      <c r="J22" s="139"/>
    </row>
    <row r="23" spans="1:10" ht="37.5" customHeight="1">
      <c r="A23" s="141"/>
      <c r="B23" s="232" t="s">
        <v>36</v>
      </c>
      <c r="C23" s="232"/>
      <c r="D23" s="232"/>
      <c r="E23" s="142">
        <f>SUM(E24:E24)</f>
        <v>2000</v>
      </c>
      <c r="F23" s="142">
        <f>SUM(F24:F24)</f>
        <v>0</v>
      </c>
      <c r="G23" s="142">
        <f>SUM(G24:G24)</f>
        <v>0</v>
      </c>
      <c r="H23" s="142">
        <f>SUM(H24:H24)</f>
        <v>2000</v>
      </c>
      <c r="I23" s="142">
        <f>SUM(I24:I24)</f>
        <v>2000</v>
      </c>
      <c r="J23" s="145"/>
    </row>
    <row r="24" spans="1:10" s="92" customFormat="1" ht="28.5" customHeight="1">
      <c r="A24" s="143">
        <v>8</v>
      </c>
      <c r="B24" s="229" t="s">
        <v>68</v>
      </c>
      <c r="C24" s="233"/>
      <c r="D24" s="234"/>
      <c r="E24" s="91">
        <v>2000</v>
      </c>
      <c r="F24" s="127">
        <v>0</v>
      </c>
      <c r="G24" s="91"/>
      <c r="H24" s="91">
        <v>2000</v>
      </c>
      <c r="I24" s="91">
        <v>2000</v>
      </c>
      <c r="J24" s="139"/>
    </row>
    <row r="25" spans="1:10" ht="28.5" customHeight="1">
      <c r="A25" s="137"/>
      <c r="B25" s="137" t="s">
        <v>50</v>
      </c>
      <c r="C25" s="77"/>
      <c r="D25" s="77"/>
      <c r="E25" s="15">
        <f>E26</f>
        <v>12000</v>
      </c>
      <c r="F25" s="15">
        <f>F26</f>
        <v>0</v>
      </c>
      <c r="G25" s="15">
        <f>G26</f>
        <v>0</v>
      </c>
      <c r="H25" s="15">
        <f>H26</f>
        <v>12000</v>
      </c>
      <c r="I25" s="15">
        <f>I26</f>
        <v>12000</v>
      </c>
      <c r="J25" s="145"/>
    </row>
    <row r="26" spans="1:10" ht="37.5" customHeight="1">
      <c r="A26" s="141"/>
      <c r="B26" s="232" t="s">
        <v>36</v>
      </c>
      <c r="C26" s="232"/>
      <c r="D26" s="232"/>
      <c r="E26" s="142">
        <f>SUM(E27:E27)</f>
        <v>12000</v>
      </c>
      <c r="F26" s="142">
        <f>SUM(F27:F27)</f>
        <v>0</v>
      </c>
      <c r="G26" s="142">
        <f>SUM(G27:G27)</f>
        <v>0</v>
      </c>
      <c r="H26" s="142">
        <f>SUM(H27:H27)</f>
        <v>12000</v>
      </c>
      <c r="I26" s="142">
        <f>SUM(I27:I27)</f>
        <v>12000</v>
      </c>
      <c r="J26" s="145"/>
    </row>
    <row r="27" spans="1:10" s="92" customFormat="1" ht="28.5" customHeight="1">
      <c r="A27" s="143">
        <v>9</v>
      </c>
      <c r="B27" s="229" t="s">
        <v>57</v>
      </c>
      <c r="C27" s="233"/>
      <c r="D27" s="234"/>
      <c r="E27" s="91">
        <v>12000</v>
      </c>
      <c r="F27" s="127">
        <v>0</v>
      </c>
      <c r="G27" s="91"/>
      <c r="H27" s="91">
        <v>12000</v>
      </c>
      <c r="I27" s="91">
        <v>12000</v>
      </c>
      <c r="J27" s="139"/>
    </row>
    <row r="28" spans="1:10" ht="64.5" customHeight="1">
      <c r="A28" s="140"/>
      <c r="B28" s="235" t="s">
        <v>7</v>
      </c>
      <c r="C28" s="236"/>
      <c r="D28" s="237"/>
      <c r="E28" s="15">
        <f>E29</f>
        <v>261000</v>
      </c>
      <c r="F28" s="15">
        <f>F29</f>
        <v>0</v>
      </c>
      <c r="G28" s="15">
        <f>G29</f>
        <v>0</v>
      </c>
      <c r="H28" s="15">
        <f>H29</f>
        <v>261000</v>
      </c>
      <c r="I28" s="15">
        <f>I29</f>
        <v>261000</v>
      </c>
      <c r="J28" s="145"/>
    </row>
    <row r="29" spans="1:10" ht="36.75" customHeight="1">
      <c r="A29" s="141"/>
      <c r="B29" s="238" t="s">
        <v>23</v>
      </c>
      <c r="C29" s="239"/>
      <c r="D29" s="240"/>
      <c r="E29" s="142">
        <f>SUM(E30:E33)</f>
        <v>261000</v>
      </c>
      <c r="F29" s="142">
        <f>SUM(F30:F33)</f>
        <v>0</v>
      </c>
      <c r="G29" s="142">
        <f>SUM(G30:G33)</f>
        <v>0</v>
      </c>
      <c r="H29" s="142">
        <f>SUM(H30:H33)</f>
        <v>261000</v>
      </c>
      <c r="I29" s="142">
        <f>SUM(I30:I33)</f>
        <v>261000</v>
      </c>
      <c r="J29" s="145"/>
    </row>
    <row r="30" spans="1:10" s="92" customFormat="1" ht="47.25" customHeight="1">
      <c r="A30" s="138">
        <v>10</v>
      </c>
      <c r="B30" s="229" t="s">
        <v>58</v>
      </c>
      <c r="C30" s="233"/>
      <c r="D30" s="234"/>
      <c r="E30" s="91">
        <v>20000</v>
      </c>
      <c r="F30" s="127">
        <v>0</v>
      </c>
      <c r="G30" s="127"/>
      <c r="H30" s="91">
        <v>20000</v>
      </c>
      <c r="I30" s="91">
        <v>20000</v>
      </c>
      <c r="J30" s="139"/>
    </row>
    <row r="31" spans="1:10" s="92" customFormat="1" ht="47.25" customHeight="1">
      <c r="A31" s="138">
        <v>11</v>
      </c>
      <c r="B31" s="229" t="s">
        <v>79</v>
      </c>
      <c r="C31" s="233"/>
      <c r="D31" s="234"/>
      <c r="E31" s="91">
        <v>161000</v>
      </c>
      <c r="F31" s="127">
        <v>0</v>
      </c>
      <c r="G31" s="127"/>
      <c r="H31" s="91">
        <v>161000</v>
      </c>
      <c r="I31" s="91">
        <v>161000</v>
      </c>
      <c r="J31" s="139"/>
    </row>
    <row r="32" spans="1:10" s="92" customFormat="1" ht="47.25" customHeight="1">
      <c r="A32" s="138">
        <v>12</v>
      </c>
      <c r="B32" s="229" t="s">
        <v>59</v>
      </c>
      <c r="C32" s="233"/>
      <c r="D32" s="234"/>
      <c r="E32" s="91">
        <v>60000</v>
      </c>
      <c r="F32" s="127">
        <v>0</v>
      </c>
      <c r="G32" s="127"/>
      <c r="H32" s="91">
        <v>60000</v>
      </c>
      <c r="I32" s="91">
        <v>60000</v>
      </c>
      <c r="J32" s="139"/>
    </row>
    <row r="33" spans="1:10" s="92" customFormat="1" ht="47.25" customHeight="1">
      <c r="A33" s="138">
        <v>13</v>
      </c>
      <c r="B33" s="229" t="s">
        <v>82</v>
      </c>
      <c r="C33" s="233"/>
      <c r="D33" s="234"/>
      <c r="E33" s="91">
        <v>20000</v>
      </c>
      <c r="F33" s="127">
        <v>0</v>
      </c>
      <c r="G33" s="127"/>
      <c r="H33" s="91">
        <v>20000</v>
      </c>
      <c r="I33" s="91">
        <v>20000</v>
      </c>
      <c r="J33" s="139"/>
    </row>
    <row r="34" spans="1:10" ht="64.5" customHeight="1">
      <c r="A34" s="140"/>
      <c r="B34" s="235" t="s">
        <v>48</v>
      </c>
      <c r="C34" s="236"/>
      <c r="D34" s="237"/>
      <c r="E34" s="15">
        <f>E35</f>
        <v>13000</v>
      </c>
      <c r="F34" s="15">
        <f>F35</f>
        <v>0</v>
      </c>
      <c r="G34" s="15">
        <f>G35</f>
        <v>0</v>
      </c>
      <c r="H34" s="15">
        <f>H35</f>
        <v>13000</v>
      </c>
      <c r="I34" s="15">
        <f>I35</f>
        <v>13000</v>
      </c>
      <c r="J34" s="145"/>
    </row>
    <row r="35" spans="1:10" ht="36.75" customHeight="1">
      <c r="A35" s="141"/>
      <c r="B35" s="238" t="s">
        <v>36</v>
      </c>
      <c r="C35" s="239"/>
      <c r="D35" s="240"/>
      <c r="E35" s="142">
        <f>SUM(E36)</f>
        <v>13000</v>
      </c>
      <c r="F35" s="142">
        <f>SUM(F36)</f>
        <v>0</v>
      </c>
      <c r="G35" s="142">
        <f>SUM(G36)</f>
        <v>0</v>
      </c>
      <c r="H35" s="142">
        <f>SUM(H36)</f>
        <v>13000</v>
      </c>
      <c r="I35" s="142">
        <f>SUM(I36)</f>
        <v>13000</v>
      </c>
      <c r="J35" s="145"/>
    </row>
    <row r="36" spans="1:10" s="92" customFormat="1" ht="47.25" customHeight="1">
      <c r="A36" s="138">
        <v>14</v>
      </c>
      <c r="B36" s="229" t="s">
        <v>62</v>
      </c>
      <c r="C36" s="233"/>
      <c r="D36" s="234"/>
      <c r="E36" s="91">
        <v>13000</v>
      </c>
      <c r="F36" s="127">
        <v>0</v>
      </c>
      <c r="G36" s="127"/>
      <c r="H36" s="91">
        <v>13000</v>
      </c>
      <c r="I36" s="91">
        <v>13000</v>
      </c>
      <c r="J36" s="139"/>
    </row>
    <row r="37" spans="1:10" ht="64.5" customHeight="1">
      <c r="A37" s="140"/>
      <c r="B37" s="243" t="s">
        <v>33</v>
      </c>
      <c r="C37" s="244"/>
      <c r="D37" s="244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45"/>
    </row>
    <row r="38" spans="1:10" ht="30" customHeight="1" hidden="1">
      <c r="A38" s="76"/>
      <c r="B38" s="232" t="s">
        <v>10</v>
      </c>
      <c r="C38" s="232"/>
      <c r="D38" s="232"/>
      <c r="E38" s="78">
        <f>E39+E40</f>
        <v>0</v>
      </c>
      <c r="F38" s="78">
        <f>F39+F40</f>
        <v>0</v>
      </c>
      <c r="G38" s="78">
        <f>G39+G40</f>
        <v>0</v>
      </c>
      <c r="H38" s="78"/>
      <c r="I38" s="78">
        <f>I39</f>
        <v>0</v>
      </c>
      <c r="J38" s="145"/>
    </row>
    <row r="39" spans="1:10" ht="19.5" customHeight="1" hidden="1">
      <c r="A39" s="76"/>
      <c r="B39" s="228"/>
      <c r="C39" s="228"/>
      <c r="D39" s="228"/>
      <c r="E39" s="126"/>
      <c r="F39" s="126"/>
      <c r="G39" s="126"/>
      <c r="H39" s="126"/>
      <c r="I39" s="126"/>
      <c r="J39" s="145"/>
    </row>
    <row r="40" spans="1:10" ht="19.5" customHeight="1" hidden="1">
      <c r="A40" s="76"/>
      <c r="B40" s="228"/>
      <c r="C40" s="228"/>
      <c r="D40" s="228"/>
      <c r="E40" s="14"/>
      <c r="F40" s="14"/>
      <c r="G40" s="14"/>
      <c r="H40" s="14"/>
      <c r="I40" s="14"/>
      <c r="J40" s="145"/>
    </row>
    <row r="41" spans="1:10" ht="19.5" customHeight="1" hidden="1">
      <c r="A41" s="76"/>
      <c r="B41" s="228"/>
      <c r="C41" s="228"/>
      <c r="D41" s="228"/>
      <c r="E41" s="14"/>
      <c r="F41" s="14"/>
      <c r="G41" s="14"/>
      <c r="H41" s="14"/>
      <c r="I41" s="14"/>
      <c r="J41" s="145"/>
    </row>
    <row r="42" spans="1:10" ht="19.5" customHeight="1" hidden="1">
      <c r="A42" s="76"/>
      <c r="B42" s="125"/>
      <c r="C42" s="125"/>
      <c r="D42" s="125"/>
      <c r="E42" s="14"/>
      <c r="F42" s="14"/>
      <c r="G42" s="14"/>
      <c r="H42" s="14"/>
      <c r="I42" s="14"/>
      <c r="J42" s="145"/>
    </row>
    <row r="43" spans="1:9" ht="15">
      <c r="A43" s="72"/>
      <c r="B43" s="18"/>
      <c r="C43" s="18"/>
      <c r="D43" s="18"/>
      <c r="E43" s="18"/>
      <c r="F43" s="18"/>
      <c r="G43" s="18"/>
      <c r="H43" s="18"/>
      <c r="I43" s="18"/>
    </row>
    <row r="44" spans="1:9" ht="15">
      <c r="A44" s="72"/>
      <c r="B44" s="93" t="s">
        <v>12</v>
      </c>
      <c r="C44" s="18"/>
      <c r="D44" s="18"/>
      <c r="E44" s="18"/>
      <c r="F44" s="18"/>
      <c r="G44" s="18"/>
      <c r="H44" s="18"/>
      <c r="I44" s="18"/>
    </row>
    <row r="45" spans="1:9" ht="15.75">
      <c r="A45" s="72"/>
      <c r="B45" s="19" t="s">
        <v>25</v>
      </c>
      <c r="C45" s="18"/>
      <c r="D45" s="18"/>
      <c r="E45" s="18"/>
      <c r="F45" s="18"/>
      <c r="G45" s="18"/>
      <c r="H45" s="18"/>
      <c r="I45" s="18"/>
    </row>
    <row r="46" spans="2:9" ht="15">
      <c r="B46" s="17" t="s">
        <v>26</v>
      </c>
      <c r="C46" s="18"/>
      <c r="D46" s="18"/>
      <c r="E46" s="18"/>
      <c r="F46" s="18"/>
      <c r="G46" s="18"/>
      <c r="H46" s="18"/>
      <c r="I46" s="18"/>
    </row>
    <row r="47" spans="2:9" ht="15">
      <c r="B47" s="18"/>
      <c r="C47" s="18"/>
      <c r="D47" s="18"/>
      <c r="E47" s="18"/>
      <c r="F47" s="18"/>
      <c r="G47" s="18"/>
      <c r="H47" s="18"/>
      <c r="I47" s="18"/>
    </row>
  </sheetData>
  <sheetProtection/>
  <mergeCells count="34">
    <mergeCell ref="B15:D15"/>
    <mergeCell ref="B16:D16"/>
    <mergeCell ref="B18:D18"/>
    <mergeCell ref="B6:D6"/>
    <mergeCell ref="B8:D8"/>
    <mergeCell ref="B9:D9"/>
    <mergeCell ref="B17:D17"/>
    <mergeCell ref="A7:I7"/>
    <mergeCell ref="B13:D13"/>
    <mergeCell ref="B10:D10"/>
    <mergeCell ref="B11:D11"/>
    <mergeCell ref="B14:D14"/>
    <mergeCell ref="B19:D19"/>
    <mergeCell ref="B30:D30"/>
    <mergeCell ref="B31:D31"/>
    <mergeCell ref="B23:D23"/>
    <mergeCell ref="B24:D24"/>
    <mergeCell ref="B37:D37"/>
    <mergeCell ref="B38:D38"/>
    <mergeCell ref="B39:D39"/>
    <mergeCell ref="B40:D40"/>
    <mergeCell ref="B34:D34"/>
    <mergeCell ref="B35:D35"/>
    <mergeCell ref="B36:D36"/>
    <mergeCell ref="B41:D41"/>
    <mergeCell ref="B12:D12"/>
    <mergeCell ref="B21:D21"/>
    <mergeCell ref="B22:D22"/>
    <mergeCell ref="B26:D26"/>
    <mergeCell ref="B27:D27"/>
    <mergeCell ref="B28:D28"/>
    <mergeCell ref="B29:D29"/>
    <mergeCell ref="B33:D33"/>
    <mergeCell ref="B32:D3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 ЧР</cp:lastModifiedBy>
  <cp:lastPrinted>2024-01-30T13:22:03Z</cp:lastPrinted>
  <dcterms:created xsi:type="dcterms:W3CDTF">2012-02-03T06:55:24Z</dcterms:created>
  <dcterms:modified xsi:type="dcterms:W3CDTF">2024-01-30T13:22:07Z</dcterms:modified>
  <cp:category/>
  <cp:version/>
  <cp:contentType/>
  <cp:contentStatus/>
</cp:coreProperties>
</file>