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рена Бюджет 2024 г\БЮДЖЕТ 2024\Бюджет 2024\Бюджет приложения Ирена 2024\"/>
    </mc:Choice>
  </mc:AlternateContent>
  <bookViews>
    <workbookView xWindow="480" yWindow="600" windowWidth="14715" windowHeight="8190"/>
  </bookViews>
  <sheets>
    <sheet name="Sheet2" sheetId="2" r:id="rId1"/>
    <sheet name="Sheet3" sheetId="3" r:id="rId2"/>
    <sheet name="Лист1" sheetId="4" r:id="rId3"/>
    <sheet name="Държавни дейности " sheetId="5" r:id="rId4"/>
  </sheets>
  <calcPr calcId="162913"/>
</workbook>
</file>

<file path=xl/calcChain.xml><?xml version="1.0" encoding="utf-8"?>
<calcChain xmlns="http://schemas.openxmlformats.org/spreadsheetml/2006/main">
  <c r="G112" i="2" l="1"/>
  <c r="G33" i="2" l="1"/>
  <c r="G42" i="2" l="1"/>
  <c r="F33" i="2" l="1"/>
  <c r="G52" i="2" l="1"/>
  <c r="D42" i="2" l="1"/>
  <c r="D28" i="2" l="1"/>
  <c r="F67" i="2" l="1"/>
  <c r="G7" i="2" l="1"/>
  <c r="E83" i="2" l="1"/>
  <c r="D89" i="2"/>
  <c r="G89" i="2"/>
  <c r="D94" i="2"/>
  <c r="G94" i="2"/>
  <c r="D52" i="2"/>
  <c r="D35" i="2"/>
  <c r="D21" i="2"/>
  <c r="D14" i="2"/>
  <c r="D13" i="2" l="1"/>
  <c r="D112" i="2" s="1"/>
  <c r="F83" i="2" l="1"/>
  <c r="G83" i="2" s="1"/>
  <c r="G20" i="2"/>
  <c r="G21" i="2"/>
  <c r="G28" i="2"/>
  <c r="G35" i="2"/>
  <c r="G60" i="2"/>
  <c r="G66" i="2"/>
  <c r="G68" i="2"/>
  <c r="G73" i="2"/>
  <c r="G78" i="2"/>
  <c r="G85" i="2"/>
  <c r="G99" i="2"/>
  <c r="G104" i="2"/>
  <c r="G110" i="2"/>
  <c r="F13" i="2" l="1"/>
  <c r="F112" i="2" s="1"/>
  <c r="E67" i="2"/>
  <c r="G67" i="2" s="1"/>
  <c r="E33" i="2"/>
  <c r="E13" i="2"/>
  <c r="D104" i="2"/>
  <c r="D99" i="2"/>
  <c r="D60" i="2"/>
  <c r="D33" i="2" s="1"/>
  <c r="E112" i="2" l="1"/>
  <c r="G13" i="2"/>
  <c r="D78" i="2" l="1"/>
  <c r="D73" i="2"/>
  <c r="C152" i="5"/>
  <c r="C34" i="5"/>
  <c r="C19" i="5"/>
  <c r="D68" i="2" l="1"/>
  <c r="D67" i="2" s="1"/>
  <c r="D30" i="3"/>
  <c r="D34" i="3"/>
  <c r="D22" i="3"/>
  <c r="D17" i="3"/>
  <c r="D9" i="3"/>
  <c r="D3" i="3"/>
  <c r="D43" i="3"/>
  <c r="D85" i="2"/>
  <c r="D83" i="2" s="1"/>
  <c r="D27" i="4"/>
  <c r="D41" i="4" s="1"/>
  <c r="D10" i="4"/>
  <c r="D3" i="4"/>
  <c r="D38" i="4"/>
</calcChain>
</file>

<file path=xl/sharedStrings.xml><?xml version="1.0" encoding="utf-8"?>
<sst xmlns="http://schemas.openxmlformats.org/spreadsheetml/2006/main" count="696" uniqueCount="253">
  <si>
    <t>дейност</t>
  </si>
  <si>
    <t>Всичко:</t>
  </si>
  <si>
    <t>Преходен остатък</t>
  </si>
  <si>
    <t>Данъчни приходи</t>
  </si>
  <si>
    <t>Неданъчни приходи</t>
  </si>
  <si>
    <t>Капиталова субсидия</t>
  </si>
  <si>
    <t>патентен данък</t>
  </si>
  <si>
    <t>данък недвиж.имоти</t>
  </si>
  <si>
    <t>данък в/у превоз.ср-ва</t>
  </si>
  <si>
    <t>данък придоб.имущество</t>
  </si>
  <si>
    <t>други данъци</t>
  </si>
  <si>
    <t>приходи и доходи от собст.</t>
  </si>
  <si>
    <t>приходи от наем земя</t>
  </si>
  <si>
    <t>приходи от лихви</t>
  </si>
  <si>
    <t>такса детски градини</t>
  </si>
  <si>
    <t>такса домашен патронаж</t>
  </si>
  <si>
    <t>такса пазари</t>
  </si>
  <si>
    <t>такса битови отпадъци</t>
  </si>
  <si>
    <t>такса техн.услуги</t>
  </si>
  <si>
    <t>такса админ.услуги</t>
  </si>
  <si>
    <t>други такси</t>
  </si>
  <si>
    <t>глоби санкции</t>
  </si>
  <si>
    <t>други неданъчни приходи</t>
  </si>
  <si>
    <t>коопоративен данък</t>
  </si>
  <si>
    <t>постъп.от продажба на земя</t>
  </si>
  <si>
    <t>Изготвил:</t>
  </si>
  <si>
    <t>Веселин Видолов</t>
  </si>
  <si>
    <t>наименование</t>
  </si>
  <si>
    <t>общинска администрация</t>
  </si>
  <si>
    <t>заплати</t>
  </si>
  <si>
    <t>други възнаграждения</t>
  </si>
  <si>
    <t>осигурителни вноски</t>
  </si>
  <si>
    <t>издръжка</t>
  </si>
  <si>
    <t>детски градини</t>
  </si>
  <si>
    <t>Всичко отбрана и сигурност</t>
  </si>
  <si>
    <t>здравеопазване</t>
  </si>
  <si>
    <t>РАЗХОДИ ЗА ДЪРЖАВНИ ДЕЙНОСТИ</t>
  </si>
  <si>
    <t>турист.данък</t>
  </si>
  <si>
    <t>ВЗАИМООТНОШЕНИЯ С ЦБ</t>
  </si>
  <si>
    <t>Изравнителна субсидия</t>
  </si>
  <si>
    <t xml:space="preserve"> ПРИХОДИ ЗА МЕСТНИ ДЕЙНОСТИ</t>
  </si>
  <si>
    <t>на 31.12. предходна</t>
  </si>
  <si>
    <t>на 31.12. текуща</t>
  </si>
  <si>
    <t>получени</t>
  </si>
  <si>
    <t>§§-§§</t>
  </si>
  <si>
    <t>обезщ. и помощи по реш.ОбС</t>
  </si>
  <si>
    <t>разходи за членски внос</t>
  </si>
  <si>
    <t>капиталови разходи</t>
  </si>
  <si>
    <t>общински съвет</t>
  </si>
  <si>
    <t>домашен социален патронаж</t>
  </si>
  <si>
    <t>клубове на пенсионера</t>
  </si>
  <si>
    <t>програми за временна заетост</t>
  </si>
  <si>
    <t>улично осветление</t>
  </si>
  <si>
    <t>озеленяване</t>
  </si>
  <si>
    <t>чистота</t>
  </si>
  <si>
    <t>спортни бази и спорт</t>
  </si>
  <si>
    <t>обредни домове и зали</t>
  </si>
  <si>
    <t>служба пътища</t>
  </si>
  <si>
    <t>други дейн.по икономиката</t>
  </si>
  <si>
    <t>РАЗХОДИ ЗА МЕСТНИ  ДЕЙНОСТИ</t>
  </si>
  <si>
    <t xml:space="preserve">                  Приложение №3</t>
  </si>
  <si>
    <t>Операции с фин.активи</t>
  </si>
  <si>
    <t>краткосрочен заем</t>
  </si>
  <si>
    <t>Косьо Косев</t>
  </si>
  <si>
    <t>Кмет на Община Николаево</t>
  </si>
  <si>
    <t>гл.експерт"Бюджет и Ч.Р"</t>
  </si>
  <si>
    <t>лихви и такси</t>
  </si>
  <si>
    <t>изградане и ремонт ул.мрежа</t>
  </si>
  <si>
    <t>дей - ност</t>
  </si>
  <si>
    <t>Сннегопочистване</t>
  </si>
  <si>
    <t>водоснабдяване</t>
  </si>
  <si>
    <t>платени данъци и такси</t>
  </si>
  <si>
    <t>283/284</t>
  </si>
  <si>
    <t>ликвидирване бедствия</t>
  </si>
  <si>
    <t>постъп.от продажба на дма</t>
  </si>
  <si>
    <t>резерв</t>
  </si>
  <si>
    <t>проект    2017</t>
  </si>
  <si>
    <t>дългосрочен заем</t>
  </si>
  <si>
    <t>Приложение №4</t>
  </si>
  <si>
    <t>Приложение №2</t>
  </si>
  <si>
    <t>Ирена Петкова</t>
  </si>
  <si>
    <t>Гл. експерт "Бюджет и ЧР"</t>
  </si>
  <si>
    <t>РАЗХОДНА ЧАСТ - ДЕЙНОСТИ</t>
  </si>
  <si>
    <r>
      <t xml:space="preserve">1. Структура </t>
    </r>
    <r>
      <rPr>
        <sz val="10"/>
        <rFont val="Times New Roman"/>
        <family val="1"/>
        <charset val="204"/>
      </rPr>
      <t>на разходите в делегираните държавни дейности</t>
    </r>
  </si>
  <si>
    <t>Функция,група,дейност                                                                                                                                                                                                                           Вид на разхода</t>
  </si>
  <si>
    <t>Парагр</t>
  </si>
  <si>
    <t xml:space="preserve">Проект </t>
  </si>
  <si>
    <t>І. Функция Общи държавни дейности</t>
  </si>
  <si>
    <t>Дейност 117 "Държ.и общ.служби и дейн.по изб."</t>
  </si>
  <si>
    <t>Запл.на перс.по тр.и сл.прав.</t>
  </si>
  <si>
    <t>0100</t>
  </si>
  <si>
    <t xml:space="preserve"> запл.по трудови правоотн.</t>
  </si>
  <si>
    <t>0101</t>
  </si>
  <si>
    <t>Задълит.осиг.вн.от работодат.</t>
  </si>
  <si>
    <t>0500</t>
  </si>
  <si>
    <t xml:space="preserve"> осиг.от работод.за ДОО</t>
  </si>
  <si>
    <t>0551</t>
  </si>
  <si>
    <t xml:space="preserve"> ЗОВ от работодател</t>
  </si>
  <si>
    <t>0560</t>
  </si>
  <si>
    <t xml:space="preserve"> вноски за ДЗО</t>
  </si>
  <si>
    <t>0580</t>
  </si>
  <si>
    <t>Всичко за дейност:</t>
  </si>
  <si>
    <t>Дейност 122 "Общинска администрация"</t>
  </si>
  <si>
    <t xml:space="preserve"> запл.по служебни правоотн.</t>
  </si>
  <si>
    <t>0102</t>
  </si>
  <si>
    <t>Др.възнагр.и плащ. на перс.</t>
  </si>
  <si>
    <t>0200</t>
  </si>
  <si>
    <t xml:space="preserve"> изпл.суми от СБКО с хар.на възн.</t>
  </si>
  <si>
    <t>0205</t>
  </si>
  <si>
    <t xml:space="preserve"> обезщ.на перс.с хар.на възн.</t>
  </si>
  <si>
    <t>0208</t>
  </si>
  <si>
    <t>Всичко разходи за функция:</t>
  </si>
  <si>
    <t>ІІ. Функция Отбрана и сигурност</t>
  </si>
  <si>
    <t>Дейност  239 "Други дейности по вътрешната сигурност"</t>
  </si>
  <si>
    <t xml:space="preserve"> за перс.по извънтр.правоотн.</t>
  </si>
  <si>
    <t>0202</t>
  </si>
  <si>
    <t>- издръжка</t>
  </si>
  <si>
    <t>1000</t>
  </si>
  <si>
    <t xml:space="preserve"> материали</t>
  </si>
  <si>
    <t>1015</t>
  </si>
  <si>
    <t xml:space="preserve"> вода,горива и енергия</t>
  </si>
  <si>
    <t>1016</t>
  </si>
  <si>
    <t xml:space="preserve"> разходи за външни услуги</t>
  </si>
  <si>
    <t>1020</t>
  </si>
  <si>
    <t xml:space="preserve"> командировки в страната</t>
  </si>
  <si>
    <t>1051</t>
  </si>
  <si>
    <t>Капиталови разходи</t>
  </si>
  <si>
    <t>Придобиване на ДМА</t>
  </si>
  <si>
    <t>5200</t>
  </si>
  <si>
    <t>- компютри и хардуер</t>
  </si>
  <si>
    <t>5201</t>
  </si>
  <si>
    <t>Всичко разходи за дейност:</t>
  </si>
  <si>
    <t>Дейност  282 "ОМП, подготовка, поддържане на запаси и мощности"</t>
  </si>
  <si>
    <t xml:space="preserve"> за нещатен перс.по труд.прав.</t>
  </si>
  <si>
    <t>0201</t>
  </si>
  <si>
    <t xml:space="preserve"> храна</t>
  </si>
  <si>
    <t>1011</t>
  </si>
  <si>
    <t>Дейност 285 Добров.форм., за защита при бедствия и аварии</t>
  </si>
  <si>
    <t xml:space="preserve"> разходи за застраховки</t>
  </si>
  <si>
    <t>1062</t>
  </si>
  <si>
    <t>ІІІ. Функция Образование</t>
  </si>
  <si>
    <t>Дейност 311 Целодневни детски градини</t>
  </si>
  <si>
    <t xml:space="preserve"> обезщет.на перс.с характ.на възнагр.</t>
  </si>
  <si>
    <t xml:space="preserve"> осиг.вн.от работод.за УПФ</t>
  </si>
  <si>
    <t>0552</t>
  </si>
  <si>
    <t xml:space="preserve"> уч.и науч.изсл.р.и книги за библ.</t>
  </si>
  <si>
    <t>1014</t>
  </si>
  <si>
    <t>материали</t>
  </si>
  <si>
    <t xml:space="preserve"> СБКО</t>
  </si>
  <si>
    <t>1091</t>
  </si>
  <si>
    <t>Стипендии</t>
  </si>
  <si>
    <t>Дейност 322 Общообразователни училища</t>
  </si>
  <si>
    <t xml:space="preserve"> за персонал по извънтрудови правоотн.</t>
  </si>
  <si>
    <t xml:space="preserve"> постален инвентар и облекло</t>
  </si>
  <si>
    <t>1013</t>
  </si>
  <si>
    <t xml:space="preserve"> текущ ремонт</t>
  </si>
  <si>
    <t>1030</t>
  </si>
  <si>
    <t>- др.оборудване, машини и съоръжения</t>
  </si>
  <si>
    <t>5203</t>
  </si>
  <si>
    <t>- инфраструктури обекти</t>
  </si>
  <si>
    <t>5206</t>
  </si>
  <si>
    <t>- придобиване на други  НДА</t>
  </si>
  <si>
    <t>5309</t>
  </si>
  <si>
    <t>Всичко капиталови разходи:</t>
  </si>
  <si>
    <t>ІV. Функция "Здравеопазване"</t>
  </si>
  <si>
    <t xml:space="preserve"> други плащания и възнаграждения</t>
  </si>
  <si>
    <t>0209</t>
  </si>
  <si>
    <t>Задължит.осиг.вн.от работодат.</t>
  </si>
  <si>
    <t xml:space="preserve"> командировки</t>
  </si>
  <si>
    <t xml:space="preserve"> Дейност 437 Здравен кабинет в детски градини и училища</t>
  </si>
  <si>
    <t xml:space="preserve"> Държавни дейности</t>
  </si>
  <si>
    <t xml:space="preserve"> медикаменти</t>
  </si>
  <si>
    <t>1012</t>
  </si>
  <si>
    <t>V. Функция "Социално осигуряване, подпомагане и грижи"</t>
  </si>
  <si>
    <t>Дейност 532 ПВЗ</t>
  </si>
  <si>
    <t>VІІ. Функция  "Почивно дело, култура, религиозни дейности"</t>
  </si>
  <si>
    <t>Дейност 713 Спорт за всички</t>
  </si>
  <si>
    <t>Издръжка</t>
  </si>
  <si>
    <t>Дейност 738 Читалища</t>
  </si>
  <si>
    <t>Субсид.на орг.с нестоп.цел</t>
  </si>
  <si>
    <t>4500</t>
  </si>
  <si>
    <t>Общо  разходи държавни дейности:</t>
  </si>
  <si>
    <t>1098</t>
  </si>
  <si>
    <t>1901</t>
  </si>
  <si>
    <t>1981</t>
  </si>
  <si>
    <t>4214</t>
  </si>
  <si>
    <t>БЮДЖЕТ НА ОБЩИНА НИКОЛАЕВО ЗА 2021 ГОДИНА</t>
  </si>
  <si>
    <t>ОТЧЕТ</t>
  </si>
  <si>
    <t>2020г.</t>
  </si>
  <si>
    <t>2021 г.</t>
  </si>
  <si>
    <t>Читалище Николаево</t>
  </si>
  <si>
    <t>Читалище Нова Махала</t>
  </si>
  <si>
    <t>Читалище Едрево</t>
  </si>
  <si>
    <t>Читалище Елхово</t>
  </si>
  <si>
    <t>1900</t>
  </si>
  <si>
    <t xml:space="preserve">Платени данъци и такси </t>
  </si>
  <si>
    <t xml:space="preserve">платени общински данъци </t>
  </si>
  <si>
    <t xml:space="preserve">други плащания и възнаграждения </t>
  </si>
  <si>
    <t>постелен инвентар и облекло</t>
  </si>
  <si>
    <t>Дейност 431 Детски ясли, детски кухни и яслени групи в ДГ</t>
  </si>
  <si>
    <t>Дейност 389 Други дейности по образованието</t>
  </si>
  <si>
    <t xml:space="preserve">Платени данъци </t>
  </si>
  <si>
    <t>Медикаменти</t>
  </si>
  <si>
    <t>разходи за външни услуги</t>
  </si>
  <si>
    <t>други разходи</t>
  </si>
  <si>
    <t xml:space="preserve"> Дейност 469 Други дейности по здравеопазването </t>
  </si>
  <si>
    <t xml:space="preserve">Преходен остатък държавни дейности </t>
  </si>
  <si>
    <t xml:space="preserve">Дейност 589 Други служби и дейности по соц. осигуряване </t>
  </si>
  <si>
    <t xml:space="preserve">други текущи трансфери за домакинствата </t>
  </si>
  <si>
    <t>Дейност 526 Центрове за обществена подкрепа</t>
  </si>
  <si>
    <t>Дейност 528 Център за работа с деца на улицата</t>
  </si>
  <si>
    <t>храна</t>
  </si>
  <si>
    <t>Дейност 326 Професионални училища и проф.паралелки</t>
  </si>
  <si>
    <t xml:space="preserve">Дейност 550 Центрове за соц. рехабилитация и интеграция </t>
  </si>
  <si>
    <t xml:space="preserve">Придобиване на др.оборудване </t>
  </si>
  <si>
    <t>Дейност 562 Асистенти за лична помощ</t>
  </si>
  <si>
    <t xml:space="preserve">Асистентска подкрепа </t>
  </si>
  <si>
    <t xml:space="preserve">Асистенти за лична помощ </t>
  </si>
  <si>
    <t>Общо :</t>
  </si>
  <si>
    <t>Всичко :</t>
  </si>
  <si>
    <t xml:space="preserve">Всичко </t>
  </si>
  <si>
    <t>Доброволни формирования</t>
  </si>
  <si>
    <t>Избори</t>
  </si>
  <si>
    <t>Общинска администрация</t>
  </si>
  <si>
    <t>Други дейн. по вътр. сигурност</t>
  </si>
  <si>
    <t>Отбранително-мобилизационни</t>
  </si>
  <si>
    <t>Образование</t>
  </si>
  <si>
    <t>Детски градини</t>
  </si>
  <si>
    <t>Училища</t>
  </si>
  <si>
    <t>Професионални гимназии</t>
  </si>
  <si>
    <t>Други дейн. по образованието</t>
  </si>
  <si>
    <t>Здравеопазване</t>
  </si>
  <si>
    <t>Детски ясли</t>
  </si>
  <si>
    <t>Здравни кабинети</t>
  </si>
  <si>
    <t>Др. дейн. по здравеопазването</t>
  </si>
  <si>
    <t>Програми по временна заетост</t>
  </si>
  <si>
    <t>Центрове за соц.рехабил.</t>
  </si>
  <si>
    <t>Др.служби за соц.подпомагане</t>
  </si>
  <si>
    <t>Спорт за всички</t>
  </si>
  <si>
    <t>Читалища</t>
  </si>
  <si>
    <t>Други възнаграждения</t>
  </si>
  <si>
    <t>Осигурителни вноски</t>
  </si>
  <si>
    <t>Платени данъци и такси</t>
  </si>
  <si>
    <t>Заплати</t>
  </si>
  <si>
    <t>Социално осигуряване, подпомагане и грижи</t>
  </si>
  <si>
    <t>Основен ремонт</t>
  </si>
  <si>
    <t xml:space="preserve">Резерв </t>
  </si>
  <si>
    <t xml:space="preserve">Др. програми и дейности за осигуряване на заетост </t>
  </si>
  <si>
    <t xml:space="preserve">Николаево 2024 </t>
  </si>
  <si>
    <t>Изпълнение 2023г.</t>
  </si>
  <si>
    <t>Преходен остатък 2023г.</t>
  </si>
  <si>
    <t>Проект 2024г.</t>
  </si>
  <si>
    <t>инж. Константин Костов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</si>
</sst>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0" fillId="0" borderId="0" xfId="0" applyBorder="1"/>
    <xf numFmtId="0" fontId="2" fillId="0" borderId="1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1" xfId="0" applyFont="1" applyBorder="1"/>
    <xf numFmtId="0" fontId="2" fillId="0" borderId="0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4" fillId="0" borderId="0" xfId="0" applyFont="1" applyBorder="1"/>
    <xf numFmtId="0" fontId="6" fillId="0" borderId="1" xfId="0" applyFont="1" applyBorder="1"/>
    <xf numFmtId="0" fontId="5" fillId="0" borderId="0" xfId="0" applyFont="1"/>
    <xf numFmtId="0" fontId="3" fillId="0" borderId="0" xfId="0" applyFont="1" applyFill="1" applyBorder="1"/>
    <xf numFmtId="0" fontId="6" fillId="0" borderId="0" xfId="0" applyFont="1" applyBorder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0" fontId="8" fillId="0" borderId="1" xfId="0" applyFont="1" applyBorder="1"/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/>
    <xf numFmtId="0" fontId="11" fillId="0" borderId="0" xfId="0" applyFont="1" applyBorder="1"/>
    <xf numFmtId="0" fontId="11" fillId="0" borderId="1" xfId="0" applyFont="1" applyBorder="1"/>
    <xf numFmtId="0" fontId="12" fillId="0" borderId="1" xfId="0" applyFont="1" applyBorder="1"/>
    <xf numFmtId="0" fontId="12" fillId="0" borderId="0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justify"/>
    </xf>
    <xf numFmtId="0" fontId="11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8" fillId="0" borderId="4" xfId="0" applyNumberFormat="1" applyFont="1" applyBorder="1"/>
    <xf numFmtId="0" fontId="7" fillId="0" borderId="4" xfId="0" applyFont="1" applyBorder="1"/>
    <xf numFmtId="49" fontId="11" fillId="0" borderId="4" xfId="0" applyNumberFormat="1" applyFont="1" applyBorder="1"/>
    <xf numFmtId="49" fontId="7" fillId="0" borderId="4" xfId="0" applyNumberFormat="1" applyFont="1" applyBorder="1"/>
    <xf numFmtId="49" fontId="8" fillId="0" borderId="4" xfId="0" quotePrefix="1" applyNumberFormat="1" applyFont="1" applyBorder="1"/>
    <xf numFmtId="0" fontId="8" fillId="0" borderId="4" xfId="0" applyFont="1" applyBorder="1"/>
    <xf numFmtId="0" fontId="11" fillId="0" borderId="4" xfId="0" applyFont="1" applyBorder="1"/>
    <xf numFmtId="49" fontId="8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/>
    <xf numFmtId="0" fontId="13" fillId="0" borderId="6" xfId="0" applyFont="1" applyBorder="1"/>
    <xf numFmtId="0" fontId="13" fillId="0" borderId="1" xfId="0" applyFont="1" applyBorder="1"/>
    <xf numFmtId="0" fontId="13" fillId="0" borderId="0" xfId="0" applyFont="1" applyBorder="1"/>
    <xf numFmtId="1" fontId="7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9" xfId="0" applyFont="1" applyBorder="1" applyAlignment="1">
      <alignment wrapText="1"/>
    </xf>
    <xf numFmtId="0" fontId="14" fillId="0" borderId="13" xfId="0" applyFont="1" applyBorder="1"/>
    <xf numFmtId="0" fontId="14" fillId="0" borderId="4" xfId="0" applyFont="1" applyBorder="1"/>
    <xf numFmtId="0" fontId="14" fillId="0" borderId="1" xfId="0" applyFont="1" applyBorder="1"/>
    <xf numFmtId="0" fontId="13" fillId="0" borderId="10" xfId="0" applyFont="1" applyBorder="1"/>
    <xf numFmtId="0" fontId="14" fillId="0" borderId="10" xfId="0" applyFont="1" applyBorder="1"/>
    <xf numFmtId="0" fontId="14" fillId="0" borderId="14" xfId="0" applyFont="1" applyBorder="1"/>
    <xf numFmtId="3" fontId="13" fillId="0" borderId="4" xfId="0" applyNumberFormat="1" applyFont="1" applyBorder="1"/>
    <xf numFmtId="0" fontId="13" fillId="0" borderId="4" xfId="0" applyFont="1" applyBorder="1"/>
    <xf numFmtId="0" fontId="15" fillId="0" borderId="1" xfId="0" applyFont="1" applyFill="1" applyBorder="1"/>
    <xf numFmtId="0" fontId="15" fillId="0" borderId="10" xfId="0" applyFont="1" applyBorder="1"/>
    <xf numFmtId="0" fontId="14" fillId="0" borderId="1" xfId="0" applyFont="1" applyFill="1" applyBorder="1"/>
    <xf numFmtId="0" fontId="15" fillId="0" borderId="1" xfId="0" applyFont="1" applyBorder="1"/>
    <xf numFmtId="3" fontId="14" fillId="0" borderId="10" xfId="0" applyNumberFormat="1" applyFont="1" applyBorder="1"/>
    <xf numFmtId="3" fontId="14" fillId="2" borderId="11" xfId="1" applyNumberFormat="1" applyFont="1" applyFill="1" applyBorder="1" applyAlignment="1" applyProtection="1">
      <alignment horizontal="right" vertical="center"/>
      <protection locked="0"/>
    </xf>
    <xf numFmtId="0" fontId="14" fillId="0" borderId="6" xfId="0" applyFont="1" applyBorder="1"/>
    <xf numFmtId="0" fontId="13" fillId="0" borderId="12" xfId="0" applyFont="1" applyBorder="1"/>
    <xf numFmtId="3" fontId="13" fillId="0" borderId="5" xfId="0" applyNumberFormat="1" applyFont="1" applyBorder="1"/>
    <xf numFmtId="0" fontId="13" fillId="0" borderId="15" xfId="0" quotePrefix="1" applyFont="1" applyFill="1" applyBorder="1"/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3" fontId="13" fillId="0" borderId="14" xfId="0" applyNumberFormat="1" applyFont="1" applyBorder="1"/>
    <xf numFmtId="0" fontId="15" fillId="0" borderId="4" xfId="0" applyFont="1" applyBorder="1"/>
    <xf numFmtId="0" fontId="14" fillId="0" borderId="12" xfId="0" applyFont="1" applyBorder="1"/>
    <xf numFmtId="0" fontId="15" fillId="0" borderId="0" xfId="0" applyFont="1"/>
    <xf numFmtId="3" fontId="13" fillId="2" borderId="4" xfId="0" applyNumberFormat="1" applyFont="1" applyFill="1" applyBorder="1"/>
    <xf numFmtId="0" fontId="14" fillId="0" borderId="1" xfId="0" applyFont="1" applyFill="1" applyBorder="1" applyAlignment="1">
      <alignment wrapText="1"/>
    </xf>
    <xf numFmtId="3" fontId="13" fillId="0" borderId="10" xfId="0" applyNumberFormat="1" applyFont="1" applyBorder="1"/>
    <xf numFmtId="3" fontId="13" fillId="0" borderId="10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3" fillId="0" borderId="1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 applyBorder="1"/>
    <xf numFmtId="0" fontId="10" fillId="0" borderId="0" xfId="0" applyFont="1" applyBorder="1"/>
    <xf numFmtId="0" fontId="13" fillId="0" borderId="0" xfId="0" applyFont="1" applyFill="1" applyBorder="1"/>
    <xf numFmtId="0" fontId="16" fillId="0" borderId="0" xfId="0" applyFont="1" applyBorder="1"/>
    <xf numFmtId="0" fontId="15" fillId="0" borderId="0" xfId="0" applyFont="1" applyBorder="1"/>
    <xf numFmtId="3" fontId="13" fillId="0" borderId="0" xfId="0" applyNumberFormat="1" applyFont="1" applyBorder="1"/>
    <xf numFmtId="0" fontId="13" fillId="0" borderId="0" xfId="0" quotePrefix="1" applyFont="1" applyFill="1" applyBorder="1"/>
    <xf numFmtId="0" fontId="14" fillId="0" borderId="1" xfId="0" applyFont="1" applyBorder="1" applyAlignment="1">
      <alignment wrapText="1"/>
    </xf>
    <xf numFmtId="3" fontId="10" fillId="0" borderId="0" xfId="0" applyNumberFormat="1" applyFont="1"/>
    <xf numFmtId="3" fontId="14" fillId="0" borderId="14" xfId="0" applyNumberFormat="1" applyFont="1" applyBorder="1"/>
    <xf numFmtId="3" fontId="13" fillId="0" borderId="0" xfId="0" quotePrefix="1" applyNumberFormat="1" applyFont="1" applyFill="1" applyBorder="1"/>
    <xf numFmtId="0" fontId="14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justify"/>
    </xf>
    <xf numFmtId="0" fontId="8" fillId="0" borderId="8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 2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workbookViewId="0">
      <selection activeCell="G104" sqref="G104"/>
    </sheetView>
  </sheetViews>
  <sheetFormatPr defaultColWidth="9.140625" defaultRowHeight="12.75" x14ac:dyDescent="0.2"/>
  <cols>
    <col min="1" max="1" width="5.85546875" style="96" customWidth="1"/>
    <col min="2" max="2" width="25.28515625" style="96" customWidth="1"/>
    <col min="3" max="3" width="8" style="96" customWidth="1"/>
    <col min="4" max="4" width="13.5703125" style="96" customWidth="1"/>
    <col min="5" max="5" width="10" style="96" customWidth="1"/>
    <col min="6" max="6" width="10.5703125" style="96" customWidth="1"/>
    <col min="7" max="7" width="13.42578125" style="96" customWidth="1"/>
    <col min="8" max="16384" width="9.140625" style="96"/>
  </cols>
  <sheetData>
    <row r="1" spans="1:7" ht="15.75" x14ac:dyDescent="0.25">
      <c r="A1" s="94"/>
      <c r="B1" s="95" t="s">
        <v>36</v>
      </c>
      <c r="C1" s="94"/>
      <c r="D1" s="93"/>
      <c r="E1" s="94"/>
      <c r="F1" s="93" t="s">
        <v>79</v>
      </c>
    </row>
    <row r="2" spans="1:7" ht="15.75" x14ac:dyDescent="0.25">
      <c r="A2" s="94"/>
      <c r="B2" s="95" t="s">
        <v>248</v>
      </c>
      <c r="C2" s="94"/>
      <c r="D2" s="94"/>
      <c r="E2" s="94"/>
      <c r="F2" s="93"/>
    </row>
    <row r="3" spans="1:7" ht="16.5" thickBot="1" x14ac:dyDescent="0.3">
      <c r="A3" s="94"/>
      <c r="B3" s="94"/>
      <c r="C3" s="94"/>
      <c r="D3" s="94"/>
      <c r="E3" s="94"/>
      <c r="F3" s="94"/>
    </row>
    <row r="4" spans="1:7" ht="63" x14ac:dyDescent="0.25">
      <c r="A4" s="59" t="s">
        <v>68</v>
      </c>
      <c r="B4" s="60" t="s">
        <v>27</v>
      </c>
      <c r="C4" s="61" t="s">
        <v>44</v>
      </c>
      <c r="D4" s="81" t="s">
        <v>249</v>
      </c>
      <c r="E4" s="62" t="s">
        <v>250</v>
      </c>
      <c r="F4" s="82" t="s">
        <v>251</v>
      </c>
      <c r="G4" s="63" t="s">
        <v>220</v>
      </c>
    </row>
    <row r="5" spans="1:7" ht="15.75" x14ac:dyDescent="0.25">
      <c r="A5" s="64">
        <v>117</v>
      </c>
      <c r="B5" s="65" t="s">
        <v>222</v>
      </c>
      <c r="C5" s="56"/>
      <c r="D5" s="66">
        <v>144969</v>
      </c>
      <c r="E5" s="67"/>
      <c r="F5" s="64"/>
      <c r="G5" s="68"/>
    </row>
    <row r="6" spans="1:7" ht="15.75" x14ac:dyDescent="0.25">
      <c r="A6" s="64"/>
      <c r="B6" s="65"/>
      <c r="C6" s="56"/>
      <c r="D6" s="66"/>
      <c r="E6" s="67"/>
      <c r="F6" s="64"/>
      <c r="G6" s="68"/>
    </row>
    <row r="7" spans="1:7" ht="15.75" x14ac:dyDescent="0.25">
      <c r="A7" s="64">
        <v>122</v>
      </c>
      <c r="B7" s="65" t="s">
        <v>223</v>
      </c>
      <c r="C7" s="65"/>
      <c r="D7" s="66">
        <v>882953</v>
      </c>
      <c r="E7" s="90">
        <v>73107</v>
      </c>
      <c r="F7" s="87">
        <v>935600</v>
      </c>
      <c r="G7" s="83">
        <f>SUM(F7+E7)</f>
        <v>1008707</v>
      </c>
    </row>
    <row r="8" spans="1:7" ht="15.75" x14ac:dyDescent="0.25">
      <c r="A8" s="64"/>
      <c r="B8" s="65" t="s">
        <v>29</v>
      </c>
      <c r="C8" s="65">
        <v>100</v>
      </c>
      <c r="D8" s="67">
        <v>702632</v>
      </c>
      <c r="E8" s="67"/>
      <c r="F8" s="70"/>
      <c r="G8" s="106">
        <v>800000</v>
      </c>
    </row>
    <row r="9" spans="1:7" ht="15.75" x14ac:dyDescent="0.25">
      <c r="A9" s="64"/>
      <c r="B9" s="65" t="s">
        <v>30</v>
      </c>
      <c r="C9" s="65">
        <v>200</v>
      </c>
      <c r="D9" s="67">
        <v>27269</v>
      </c>
      <c r="E9" s="67"/>
      <c r="F9" s="70"/>
      <c r="G9" s="106"/>
    </row>
    <row r="10" spans="1:7" ht="15.75" x14ac:dyDescent="0.25">
      <c r="A10" s="64"/>
      <c r="B10" s="65" t="s">
        <v>31</v>
      </c>
      <c r="C10" s="65">
        <v>500</v>
      </c>
      <c r="D10" s="67">
        <v>152604</v>
      </c>
      <c r="E10" s="67"/>
      <c r="F10" s="70"/>
      <c r="G10" s="106">
        <v>208707</v>
      </c>
    </row>
    <row r="11" spans="1:7" ht="15.75" x14ac:dyDescent="0.25">
      <c r="A11" s="64"/>
      <c r="B11" s="65" t="s">
        <v>177</v>
      </c>
      <c r="C11" s="65">
        <v>1000</v>
      </c>
      <c r="D11" s="67">
        <v>448</v>
      </c>
      <c r="E11" s="67"/>
      <c r="F11" s="70"/>
      <c r="G11" s="106"/>
    </row>
    <row r="12" spans="1:7" ht="15.75" x14ac:dyDescent="0.25">
      <c r="A12" s="64"/>
      <c r="B12" s="65"/>
      <c r="C12" s="65"/>
      <c r="D12" s="67"/>
      <c r="E12" s="67"/>
      <c r="F12" s="70"/>
      <c r="G12" s="106"/>
    </row>
    <row r="13" spans="1:7" ht="15.75" x14ac:dyDescent="0.25">
      <c r="A13" s="84"/>
      <c r="B13" s="71" t="s">
        <v>34</v>
      </c>
      <c r="C13" s="74"/>
      <c r="D13" s="72">
        <f>SUM(D14+D21+D28)</f>
        <v>150840</v>
      </c>
      <c r="E13" s="66">
        <f>SUM(E14,E21,E28)</f>
        <v>58411</v>
      </c>
      <c r="F13" s="69">
        <f>SUM(F28+F21+F14)</f>
        <v>176516</v>
      </c>
      <c r="G13" s="83">
        <f t="shared" ref="G13:G78" si="0">SUM(F13+E13)</f>
        <v>234927</v>
      </c>
    </row>
    <row r="14" spans="1:7" ht="31.5" x14ac:dyDescent="0.25">
      <c r="A14" s="64">
        <v>239</v>
      </c>
      <c r="B14" s="88" t="s">
        <v>224</v>
      </c>
      <c r="C14" s="65"/>
      <c r="D14" s="66">
        <f>SUM(D15:D19)</f>
        <v>11995</v>
      </c>
      <c r="E14" s="67">
        <v>30831</v>
      </c>
      <c r="F14" s="69">
        <v>27489</v>
      </c>
      <c r="G14" s="83">
        <v>58320</v>
      </c>
    </row>
    <row r="15" spans="1:7" ht="15.75" x14ac:dyDescent="0.25">
      <c r="A15" s="64"/>
      <c r="B15" s="65" t="s">
        <v>240</v>
      </c>
      <c r="C15" s="65">
        <v>200</v>
      </c>
      <c r="D15" s="67">
        <v>600</v>
      </c>
      <c r="E15" s="67"/>
      <c r="F15" s="70"/>
      <c r="G15" s="106">
        <v>10000</v>
      </c>
    </row>
    <row r="16" spans="1:7" ht="15.75" x14ac:dyDescent="0.25">
      <c r="A16" s="64"/>
      <c r="B16" s="65" t="s">
        <v>241</v>
      </c>
      <c r="C16" s="65">
        <v>500</v>
      </c>
      <c r="D16" s="67">
        <v>71</v>
      </c>
      <c r="E16" s="67"/>
      <c r="F16" s="70"/>
      <c r="G16" s="106">
        <v>1000</v>
      </c>
    </row>
    <row r="17" spans="1:7" ht="15.75" x14ac:dyDescent="0.25">
      <c r="A17" s="64"/>
      <c r="B17" s="65" t="s">
        <v>177</v>
      </c>
      <c r="C17" s="65">
        <v>1000</v>
      </c>
      <c r="D17" s="67">
        <v>11324</v>
      </c>
      <c r="E17" s="67"/>
      <c r="F17" s="70"/>
      <c r="G17" s="106">
        <v>25320</v>
      </c>
    </row>
    <row r="18" spans="1:7" ht="15.75" x14ac:dyDescent="0.25">
      <c r="A18" s="64"/>
      <c r="B18" s="65" t="s">
        <v>242</v>
      </c>
      <c r="C18" s="65">
        <v>1900</v>
      </c>
      <c r="D18" s="67">
        <v>0</v>
      </c>
      <c r="E18" s="67"/>
      <c r="F18" s="70"/>
      <c r="G18" s="106"/>
    </row>
    <row r="19" spans="1:7" ht="15.75" x14ac:dyDescent="0.25">
      <c r="A19" s="64"/>
      <c r="B19" s="65" t="s">
        <v>126</v>
      </c>
      <c r="C19" s="65">
        <v>5200</v>
      </c>
      <c r="D19" s="67"/>
      <c r="E19" s="67"/>
      <c r="F19" s="70"/>
      <c r="G19" s="106">
        <v>22000</v>
      </c>
    </row>
    <row r="20" spans="1:7" ht="15.75" x14ac:dyDescent="0.25">
      <c r="A20" s="64"/>
      <c r="B20" s="65"/>
      <c r="C20" s="65"/>
      <c r="D20" s="67"/>
      <c r="E20" s="67"/>
      <c r="F20" s="70"/>
      <c r="G20" s="83">
        <f t="shared" si="0"/>
        <v>0</v>
      </c>
    </row>
    <row r="21" spans="1:7" ht="15.75" x14ac:dyDescent="0.25">
      <c r="A21" s="64">
        <v>282</v>
      </c>
      <c r="B21" s="73" t="s">
        <v>225</v>
      </c>
      <c r="C21" s="65"/>
      <c r="D21" s="66">
        <f>SUM(D22:D26)</f>
        <v>124879</v>
      </c>
      <c r="E21" s="67">
        <v>24987</v>
      </c>
      <c r="F21" s="69">
        <v>143837</v>
      </c>
      <c r="G21" s="83">
        <f t="shared" si="0"/>
        <v>168824</v>
      </c>
    </row>
    <row r="22" spans="1:7" ht="15.75" x14ac:dyDescent="0.25">
      <c r="A22" s="64"/>
      <c r="B22" s="65" t="s">
        <v>243</v>
      </c>
      <c r="C22" s="65">
        <v>100</v>
      </c>
      <c r="D22" s="67">
        <v>36592</v>
      </c>
      <c r="E22" s="67"/>
      <c r="F22" s="70"/>
      <c r="G22" s="106">
        <v>45000</v>
      </c>
    </row>
    <row r="23" spans="1:7" ht="15.75" x14ac:dyDescent="0.25">
      <c r="A23" s="64"/>
      <c r="B23" s="65" t="s">
        <v>240</v>
      </c>
      <c r="C23" s="65">
        <v>200</v>
      </c>
      <c r="D23" s="67">
        <v>67029</v>
      </c>
      <c r="E23" s="67"/>
      <c r="F23" s="70"/>
      <c r="G23" s="106">
        <v>75000</v>
      </c>
    </row>
    <row r="24" spans="1:7" ht="15.75" x14ac:dyDescent="0.25">
      <c r="A24" s="64"/>
      <c r="B24" s="65" t="s">
        <v>241</v>
      </c>
      <c r="C24" s="65">
        <v>500</v>
      </c>
      <c r="D24" s="67">
        <v>19892</v>
      </c>
      <c r="E24" s="67"/>
      <c r="F24" s="70"/>
      <c r="G24" s="106">
        <v>25000</v>
      </c>
    </row>
    <row r="25" spans="1:7" ht="15.75" x14ac:dyDescent="0.25">
      <c r="A25" s="64"/>
      <c r="B25" s="73" t="s">
        <v>177</v>
      </c>
      <c r="C25" s="73">
        <v>1000</v>
      </c>
      <c r="D25" s="67">
        <v>1366</v>
      </c>
      <c r="E25" s="67"/>
      <c r="F25" s="70"/>
      <c r="G25" s="106">
        <v>23824</v>
      </c>
    </row>
    <row r="26" spans="1:7" ht="15.75" x14ac:dyDescent="0.25">
      <c r="A26" s="64"/>
      <c r="B26" s="65" t="s">
        <v>242</v>
      </c>
      <c r="C26" s="65">
        <v>1900</v>
      </c>
      <c r="D26" s="67">
        <v>0</v>
      </c>
      <c r="E26" s="67"/>
      <c r="F26" s="70"/>
      <c r="G26" s="106"/>
    </row>
    <row r="27" spans="1:7" ht="15.75" x14ac:dyDescent="0.25">
      <c r="A27" s="64"/>
      <c r="B27" s="73"/>
      <c r="C27" s="73"/>
      <c r="D27" s="66"/>
      <c r="E27" s="67"/>
      <c r="F27" s="70"/>
      <c r="G27" s="106"/>
    </row>
    <row r="28" spans="1:7" ht="15.75" x14ac:dyDescent="0.25">
      <c r="A28" s="64">
        <v>285</v>
      </c>
      <c r="B28" s="73" t="s">
        <v>221</v>
      </c>
      <c r="C28" s="65"/>
      <c r="D28" s="66">
        <f>SUM(D29:D31)</f>
        <v>13966</v>
      </c>
      <c r="E28" s="67">
        <v>2593</v>
      </c>
      <c r="F28" s="69">
        <v>5190</v>
      </c>
      <c r="G28" s="83">
        <f t="shared" si="0"/>
        <v>7783</v>
      </c>
    </row>
    <row r="29" spans="1:7" ht="15.75" x14ac:dyDescent="0.25">
      <c r="A29" s="64"/>
      <c r="B29" s="73" t="s">
        <v>240</v>
      </c>
      <c r="C29" s="65">
        <v>200</v>
      </c>
      <c r="D29" s="66"/>
      <c r="E29" s="67"/>
      <c r="F29" s="69"/>
      <c r="G29" s="83"/>
    </row>
    <row r="30" spans="1:7" ht="15.75" x14ac:dyDescent="0.25">
      <c r="A30" s="64"/>
      <c r="B30" s="73" t="s">
        <v>177</v>
      </c>
      <c r="C30" s="65">
        <v>1000</v>
      </c>
      <c r="D30" s="66">
        <v>116</v>
      </c>
      <c r="E30" s="67"/>
      <c r="F30" s="69"/>
      <c r="G30" s="106">
        <v>7783</v>
      </c>
    </row>
    <row r="31" spans="1:7" ht="15.75" x14ac:dyDescent="0.25">
      <c r="A31" s="64"/>
      <c r="B31" s="65" t="s">
        <v>126</v>
      </c>
      <c r="C31" s="65">
        <v>5200</v>
      </c>
      <c r="D31" s="66">
        <v>13850</v>
      </c>
      <c r="E31" s="67"/>
      <c r="F31" s="69"/>
      <c r="G31" s="83"/>
    </row>
    <row r="32" spans="1:7" ht="15.75" x14ac:dyDescent="0.25">
      <c r="A32" s="64"/>
      <c r="B32" s="65"/>
      <c r="C32" s="65"/>
      <c r="D32" s="66"/>
      <c r="E32" s="67"/>
      <c r="F32" s="69"/>
      <c r="G32" s="83"/>
    </row>
    <row r="33" spans="1:8" ht="15.75" x14ac:dyDescent="0.25">
      <c r="A33" s="64"/>
      <c r="B33" s="71" t="s">
        <v>226</v>
      </c>
      <c r="C33" s="74"/>
      <c r="D33" s="72">
        <f>SUM(D35+D42+D52+D60)</f>
        <v>5090173</v>
      </c>
      <c r="E33" s="89">
        <f>SUM(E34,E35,E42,E52,E60)</f>
        <v>1064594</v>
      </c>
      <c r="F33" s="69">
        <f>SUM(F34,F35,F42,F52,F60,F51)</f>
        <v>5069473</v>
      </c>
      <c r="G33" s="83">
        <f>SUM(F33+E33)</f>
        <v>6134067</v>
      </c>
    </row>
    <row r="34" spans="1:8" ht="15.75" x14ac:dyDescent="0.25">
      <c r="A34" s="64"/>
      <c r="B34" s="71"/>
      <c r="C34" s="73"/>
      <c r="D34" s="67"/>
      <c r="E34" s="89"/>
      <c r="F34" s="69"/>
      <c r="G34" s="83">
        <v>2530</v>
      </c>
    </row>
    <row r="35" spans="1:8" ht="15.75" x14ac:dyDescent="0.25">
      <c r="A35" s="64">
        <v>311</v>
      </c>
      <c r="B35" s="73" t="s">
        <v>227</v>
      </c>
      <c r="C35" s="65"/>
      <c r="D35" s="66">
        <f>SUM(D36:D41)</f>
        <v>1185855</v>
      </c>
      <c r="E35" s="66">
        <v>430604</v>
      </c>
      <c r="F35" s="70">
        <v>1288313</v>
      </c>
      <c r="G35" s="83">
        <f t="shared" si="0"/>
        <v>1718917</v>
      </c>
      <c r="H35" s="105"/>
    </row>
    <row r="36" spans="1:8" ht="15.75" x14ac:dyDescent="0.25">
      <c r="A36" s="64"/>
      <c r="B36" s="65" t="s">
        <v>243</v>
      </c>
      <c r="C36" s="65">
        <v>100</v>
      </c>
      <c r="D36" s="67">
        <v>746141</v>
      </c>
      <c r="E36" s="67"/>
      <c r="F36" s="70"/>
      <c r="G36" s="106"/>
    </row>
    <row r="37" spans="1:8" ht="15.75" x14ac:dyDescent="0.25">
      <c r="A37" s="64"/>
      <c r="B37" s="65" t="s">
        <v>240</v>
      </c>
      <c r="C37" s="65">
        <v>200</v>
      </c>
      <c r="D37" s="67">
        <v>74390</v>
      </c>
      <c r="E37" s="67"/>
      <c r="F37" s="70"/>
      <c r="G37" s="106"/>
    </row>
    <row r="38" spans="1:8" ht="15.75" x14ac:dyDescent="0.25">
      <c r="A38" s="64"/>
      <c r="B38" s="65" t="s">
        <v>241</v>
      </c>
      <c r="C38" s="65">
        <v>500</v>
      </c>
      <c r="D38" s="67">
        <v>165506</v>
      </c>
      <c r="E38" s="67"/>
      <c r="F38" s="70"/>
      <c r="G38" s="106"/>
    </row>
    <row r="39" spans="1:8" ht="15.75" x14ac:dyDescent="0.25">
      <c r="A39" s="64"/>
      <c r="B39" s="73" t="s">
        <v>177</v>
      </c>
      <c r="C39" s="65">
        <v>1000</v>
      </c>
      <c r="D39" s="67">
        <v>199818</v>
      </c>
      <c r="E39" s="67"/>
      <c r="F39" s="70"/>
      <c r="G39" s="106"/>
    </row>
    <row r="40" spans="1:8" ht="15.75" x14ac:dyDescent="0.25">
      <c r="A40" s="64"/>
      <c r="B40" s="73" t="s">
        <v>245</v>
      </c>
      <c r="C40" s="65">
        <v>5100</v>
      </c>
      <c r="D40" s="67">
        <v>0</v>
      </c>
      <c r="E40" s="67"/>
      <c r="F40" s="70"/>
      <c r="G40" s="106">
        <v>348413</v>
      </c>
    </row>
    <row r="41" spans="1:8" ht="15.75" x14ac:dyDescent="0.25">
      <c r="A41" s="64"/>
      <c r="B41" s="73" t="s">
        <v>127</v>
      </c>
      <c r="C41" s="65">
        <v>5200</v>
      </c>
      <c r="D41" s="67">
        <v>0</v>
      </c>
      <c r="E41" s="67"/>
      <c r="F41" s="70"/>
      <c r="G41" s="106"/>
    </row>
    <row r="42" spans="1:8" ht="15.75" x14ac:dyDescent="0.25">
      <c r="A42" s="64">
        <v>322</v>
      </c>
      <c r="B42" s="65" t="s">
        <v>228</v>
      </c>
      <c r="C42" s="65"/>
      <c r="D42" s="66">
        <f>SUM(D44:D50)</f>
        <v>2736797</v>
      </c>
      <c r="E42" s="66">
        <v>286163</v>
      </c>
      <c r="F42" s="70">
        <v>2670266</v>
      </c>
      <c r="G42" s="83">
        <f>SUM(F42+E42+G43)</f>
        <v>2956429</v>
      </c>
    </row>
    <row r="43" spans="1:8" ht="15.75" x14ac:dyDescent="0.25">
      <c r="A43" s="64"/>
      <c r="B43" s="65"/>
      <c r="C43" s="65"/>
      <c r="D43" s="66"/>
      <c r="E43" s="66"/>
      <c r="F43" s="70"/>
      <c r="G43" s="83"/>
    </row>
    <row r="44" spans="1:8" ht="15.75" x14ac:dyDescent="0.25">
      <c r="A44" s="64"/>
      <c r="B44" s="65" t="s">
        <v>243</v>
      </c>
      <c r="C44" s="65">
        <v>100</v>
      </c>
      <c r="D44" s="67">
        <v>1757231</v>
      </c>
      <c r="E44" s="67"/>
      <c r="F44" s="70"/>
      <c r="G44" s="83"/>
    </row>
    <row r="45" spans="1:8" ht="15.75" x14ac:dyDescent="0.25">
      <c r="A45" s="64"/>
      <c r="B45" s="65" t="s">
        <v>240</v>
      </c>
      <c r="C45" s="65">
        <v>200</v>
      </c>
      <c r="D45" s="67">
        <v>107035</v>
      </c>
      <c r="E45" s="67"/>
      <c r="F45" s="70"/>
      <c r="G45" s="83"/>
    </row>
    <row r="46" spans="1:8" ht="15.75" x14ac:dyDescent="0.25">
      <c r="A46" s="64"/>
      <c r="B46" s="65" t="s">
        <v>241</v>
      </c>
      <c r="C46" s="65">
        <v>500</v>
      </c>
      <c r="D46" s="67">
        <v>392833</v>
      </c>
      <c r="E46" s="67"/>
      <c r="F46" s="70"/>
      <c r="G46" s="83"/>
    </row>
    <row r="47" spans="1:8" ht="15.75" x14ac:dyDescent="0.25">
      <c r="A47" s="64"/>
      <c r="B47" s="73" t="s">
        <v>177</v>
      </c>
      <c r="C47" s="65">
        <v>1000</v>
      </c>
      <c r="D47" s="67">
        <v>394027</v>
      </c>
      <c r="E47" s="67"/>
      <c r="F47" s="70"/>
      <c r="G47" s="83"/>
    </row>
    <row r="48" spans="1:8" ht="15.75" x14ac:dyDescent="0.25">
      <c r="A48" s="64"/>
      <c r="B48" s="65" t="s">
        <v>242</v>
      </c>
      <c r="C48" s="65">
        <v>1900</v>
      </c>
      <c r="D48" s="67">
        <v>2697</v>
      </c>
      <c r="E48" s="67"/>
      <c r="F48" s="70"/>
      <c r="G48" s="83"/>
    </row>
    <row r="49" spans="1:7" ht="15.75" x14ac:dyDescent="0.25">
      <c r="A49" s="64"/>
      <c r="B49" s="65" t="s">
        <v>126</v>
      </c>
      <c r="C49" s="65">
        <v>5100</v>
      </c>
      <c r="D49" s="67">
        <v>60457</v>
      </c>
      <c r="E49" s="67"/>
      <c r="F49" s="70"/>
      <c r="G49" s="83"/>
    </row>
    <row r="50" spans="1:7" ht="15.75" x14ac:dyDescent="0.25">
      <c r="A50" s="64"/>
      <c r="B50" s="65" t="s">
        <v>126</v>
      </c>
      <c r="C50" s="73">
        <v>5200</v>
      </c>
      <c r="D50" s="67">
        <v>22517</v>
      </c>
      <c r="E50" s="67"/>
      <c r="F50" s="70"/>
      <c r="G50" s="83"/>
    </row>
    <row r="51" spans="1:7" ht="15.75" x14ac:dyDescent="0.25">
      <c r="A51" s="64"/>
      <c r="B51" s="65" t="s">
        <v>246</v>
      </c>
      <c r="C51" s="73"/>
      <c r="D51" s="67"/>
      <c r="E51" s="67"/>
      <c r="F51" s="70">
        <v>13213</v>
      </c>
      <c r="G51" s="83">
        <v>13213</v>
      </c>
    </row>
    <row r="52" spans="1:7" ht="15.75" x14ac:dyDescent="0.25">
      <c r="A52" s="64">
        <v>326</v>
      </c>
      <c r="B52" s="73" t="s">
        <v>229</v>
      </c>
      <c r="C52" s="56"/>
      <c r="D52" s="66">
        <f>SUM(D53:D59)</f>
        <v>1102977</v>
      </c>
      <c r="E52" s="66">
        <v>314098</v>
      </c>
      <c r="F52" s="70">
        <v>1081941</v>
      </c>
      <c r="G52" s="83">
        <f>SUM(E52:F52)</f>
        <v>1396039</v>
      </c>
    </row>
    <row r="53" spans="1:7" ht="15.75" x14ac:dyDescent="0.25">
      <c r="A53" s="64"/>
      <c r="B53" s="65" t="s">
        <v>243</v>
      </c>
      <c r="C53" s="65">
        <v>100</v>
      </c>
      <c r="D53" s="67">
        <v>737486</v>
      </c>
      <c r="E53" s="67"/>
      <c r="F53" s="70"/>
      <c r="G53" s="83"/>
    </row>
    <row r="54" spans="1:7" ht="15.75" x14ac:dyDescent="0.25">
      <c r="A54" s="64"/>
      <c r="B54" s="65" t="s">
        <v>240</v>
      </c>
      <c r="C54" s="65">
        <v>200</v>
      </c>
      <c r="D54" s="67">
        <v>60175</v>
      </c>
      <c r="E54" s="67"/>
      <c r="F54" s="70"/>
      <c r="G54" s="83"/>
    </row>
    <row r="55" spans="1:7" ht="15.75" x14ac:dyDescent="0.25">
      <c r="A55" s="64"/>
      <c r="B55" s="65" t="s">
        <v>241</v>
      </c>
      <c r="C55" s="65">
        <v>500</v>
      </c>
      <c r="D55" s="67">
        <v>148359</v>
      </c>
      <c r="E55" s="67"/>
      <c r="F55" s="70"/>
      <c r="G55" s="83"/>
    </row>
    <row r="56" spans="1:7" ht="15.75" x14ac:dyDescent="0.25">
      <c r="A56" s="64"/>
      <c r="B56" s="73" t="s">
        <v>177</v>
      </c>
      <c r="C56" s="65">
        <v>1000</v>
      </c>
      <c r="D56" s="67">
        <v>137664</v>
      </c>
      <c r="E56" s="67"/>
      <c r="F56" s="70"/>
      <c r="G56" s="83"/>
    </row>
    <row r="57" spans="1:7" ht="15.75" x14ac:dyDescent="0.25">
      <c r="A57" s="64"/>
      <c r="B57" s="65" t="s">
        <v>242</v>
      </c>
      <c r="C57" s="65">
        <v>1900</v>
      </c>
      <c r="D57" s="67">
        <v>693</v>
      </c>
      <c r="E57" s="67"/>
      <c r="F57" s="70"/>
      <c r="G57" s="83"/>
    </row>
    <row r="58" spans="1:7" ht="15.75" x14ac:dyDescent="0.25">
      <c r="A58" s="64"/>
      <c r="B58" s="73" t="s">
        <v>150</v>
      </c>
      <c r="C58" s="65">
        <v>4000</v>
      </c>
      <c r="D58" s="67">
        <v>18600</v>
      </c>
      <c r="E58" s="67"/>
      <c r="F58" s="70"/>
      <c r="G58" s="83"/>
    </row>
    <row r="59" spans="1:7" ht="15.75" x14ac:dyDescent="0.25">
      <c r="A59" s="64"/>
      <c r="B59" s="65"/>
      <c r="C59" s="73"/>
      <c r="D59" s="67"/>
      <c r="E59" s="67"/>
      <c r="F59" s="70"/>
      <c r="G59" s="83"/>
    </row>
    <row r="60" spans="1:7" ht="15.75" x14ac:dyDescent="0.25">
      <c r="A60" s="64">
        <v>389</v>
      </c>
      <c r="B60" s="73" t="s">
        <v>230</v>
      </c>
      <c r="C60" s="65"/>
      <c r="D60" s="66">
        <f>SUM(D61:D65)</f>
        <v>64544</v>
      </c>
      <c r="E60" s="66">
        <v>33729</v>
      </c>
      <c r="F60" s="70">
        <v>15740</v>
      </c>
      <c r="G60" s="83">
        <f t="shared" si="0"/>
        <v>49469</v>
      </c>
    </row>
    <row r="61" spans="1:7" ht="15.75" x14ac:dyDescent="0.25">
      <c r="A61" s="64"/>
      <c r="B61" s="73" t="s">
        <v>243</v>
      </c>
      <c r="C61" s="73">
        <v>100</v>
      </c>
      <c r="D61" s="67">
        <v>21034</v>
      </c>
      <c r="E61" s="67"/>
      <c r="F61" s="70"/>
      <c r="G61" s="106">
        <v>31000</v>
      </c>
    </row>
    <row r="62" spans="1:7" ht="15.75" x14ac:dyDescent="0.25">
      <c r="A62" s="64"/>
      <c r="B62" s="65" t="s">
        <v>240</v>
      </c>
      <c r="C62" s="65">
        <v>200</v>
      </c>
      <c r="D62" s="67">
        <v>6693</v>
      </c>
      <c r="E62" s="67"/>
      <c r="F62" s="70"/>
      <c r="G62" s="106"/>
    </row>
    <row r="63" spans="1:7" ht="15.75" x14ac:dyDescent="0.25">
      <c r="A63" s="64"/>
      <c r="B63" s="65" t="s">
        <v>241</v>
      </c>
      <c r="C63" s="65">
        <v>500</v>
      </c>
      <c r="D63" s="67">
        <v>4150</v>
      </c>
      <c r="E63" s="67"/>
      <c r="F63" s="70"/>
      <c r="G63" s="106">
        <v>6000</v>
      </c>
    </row>
    <row r="64" spans="1:7" ht="15.75" x14ac:dyDescent="0.25">
      <c r="A64" s="64"/>
      <c r="B64" s="65" t="s">
        <v>177</v>
      </c>
      <c r="C64" s="65">
        <v>1000</v>
      </c>
      <c r="D64" s="67">
        <v>32667</v>
      </c>
      <c r="E64" s="67"/>
      <c r="F64" s="70"/>
      <c r="G64" s="106">
        <v>12469</v>
      </c>
    </row>
    <row r="65" spans="1:8" ht="15.75" x14ac:dyDescent="0.25">
      <c r="A65" s="64"/>
      <c r="B65" s="65" t="s">
        <v>242</v>
      </c>
      <c r="C65" s="65">
        <v>1900</v>
      </c>
      <c r="D65" s="67"/>
      <c r="E65" s="67"/>
      <c r="F65" s="70"/>
      <c r="G65" s="106"/>
    </row>
    <row r="66" spans="1:8" ht="15.75" x14ac:dyDescent="0.25">
      <c r="A66" s="64"/>
      <c r="B66" s="65"/>
      <c r="C66" s="65"/>
      <c r="D66" s="67"/>
      <c r="E66" s="67"/>
      <c r="F66" s="70"/>
      <c r="G66" s="83">
        <f t="shared" si="0"/>
        <v>0</v>
      </c>
    </row>
    <row r="67" spans="1:8" ht="15.75" x14ac:dyDescent="0.25">
      <c r="A67" s="64"/>
      <c r="B67" s="74" t="s">
        <v>231</v>
      </c>
      <c r="C67" s="74"/>
      <c r="D67" s="72">
        <f>SUM(D68+D73+D78)</f>
        <v>137600</v>
      </c>
      <c r="E67" s="66">
        <f>SUM(E68,E73,E78)</f>
        <v>64555</v>
      </c>
      <c r="F67" s="70">
        <f>SUM(F68,F73,F78)</f>
        <v>159912</v>
      </c>
      <c r="G67" s="83">
        <f t="shared" si="0"/>
        <v>224467</v>
      </c>
    </row>
    <row r="68" spans="1:8" ht="15.75" x14ac:dyDescent="0.25">
      <c r="A68" s="64">
        <v>431</v>
      </c>
      <c r="B68" s="73" t="s">
        <v>232</v>
      </c>
      <c r="C68" s="65"/>
      <c r="D68" s="66">
        <f>SUM(D69+D70+D71+D72)</f>
        <v>83589</v>
      </c>
      <c r="E68" s="66">
        <v>55765</v>
      </c>
      <c r="F68" s="70">
        <v>107435</v>
      </c>
      <c r="G68" s="83">
        <f t="shared" si="0"/>
        <v>163200</v>
      </c>
    </row>
    <row r="69" spans="1:8" ht="15.75" x14ac:dyDescent="0.25">
      <c r="A69" s="64"/>
      <c r="B69" s="73" t="s">
        <v>243</v>
      </c>
      <c r="C69" s="73">
        <v>100</v>
      </c>
      <c r="D69" s="67">
        <v>66026</v>
      </c>
      <c r="E69" s="67"/>
      <c r="F69" s="70"/>
      <c r="G69" s="106">
        <v>130200</v>
      </c>
    </row>
    <row r="70" spans="1:8" ht="15.75" x14ac:dyDescent="0.25">
      <c r="A70" s="64"/>
      <c r="B70" s="65" t="s">
        <v>240</v>
      </c>
      <c r="C70" s="65">
        <v>200</v>
      </c>
      <c r="D70" s="67">
        <v>1917</v>
      </c>
      <c r="E70" s="67"/>
      <c r="F70" s="70"/>
      <c r="G70" s="106">
        <v>3000</v>
      </c>
    </row>
    <row r="71" spans="1:8" ht="15.75" x14ac:dyDescent="0.25">
      <c r="A71" s="64"/>
      <c r="B71" s="65" t="s">
        <v>241</v>
      </c>
      <c r="C71" s="65">
        <v>500</v>
      </c>
      <c r="D71" s="67">
        <v>13087</v>
      </c>
      <c r="E71" s="67"/>
      <c r="F71" s="70"/>
      <c r="G71" s="106">
        <v>20000</v>
      </c>
    </row>
    <row r="72" spans="1:8" ht="15.75" x14ac:dyDescent="0.25">
      <c r="A72" s="64"/>
      <c r="B72" s="65" t="s">
        <v>177</v>
      </c>
      <c r="C72" s="65">
        <v>1000</v>
      </c>
      <c r="D72" s="67">
        <v>2559</v>
      </c>
      <c r="E72" s="67"/>
      <c r="F72" s="70"/>
      <c r="G72" s="106">
        <v>10000</v>
      </c>
    </row>
    <row r="73" spans="1:8" ht="15.75" x14ac:dyDescent="0.25">
      <c r="A73" s="64">
        <v>437</v>
      </c>
      <c r="B73" s="73" t="s">
        <v>233</v>
      </c>
      <c r="C73" s="65"/>
      <c r="D73" s="66">
        <f>SUM(D74:D77)</f>
        <v>45159</v>
      </c>
      <c r="E73" s="66">
        <v>1604</v>
      </c>
      <c r="F73" s="70">
        <v>34574</v>
      </c>
      <c r="G73" s="83">
        <f t="shared" si="0"/>
        <v>36178</v>
      </c>
    </row>
    <row r="74" spans="1:8" ht="15.75" x14ac:dyDescent="0.25">
      <c r="A74" s="64"/>
      <c r="B74" s="73" t="s">
        <v>243</v>
      </c>
      <c r="C74" s="73">
        <v>100</v>
      </c>
      <c r="D74" s="67">
        <v>34904</v>
      </c>
      <c r="E74" s="67"/>
      <c r="F74" s="70"/>
      <c r="G74" s="106">
        <v>25300</v>
      </c>
      <c r="H74" s="105"/>
    </row>
    <row r="75" spans="1:8" ht="15.75" x14ac:dyDescent="0.25">
      <c r="A75" s="64"/>
      <c r="B75" s="65" t="s">
        <v>240</v>
      </c>
      <c r="C75" s="65">
        <v>200</v>
      </c>
      <c r="D75" s="67">
        <v>1026</v>
      </c>
      <c r="E75" s="67"/>
      <c r="F75" s="70"/>
      <c r="G75" s="106">
        <v>800</v>
      </c>
    </row>
    <row r="76" spans="1:8" ht="15.75" x14ac:dyDescent="0.25">
      <c r="A76" s="64"/>
      <c r="B76" s="65" t="s">
        <v>241</v>
      </c>
      <c r="C76" s="65">
        <v>500</v>
      </c>
      <c r="D76" s="67">
        <v>6966</v>
      </c>
      <c r="E76" s="67"/>
      <c r="F76" s="70"/>
      <c r="G76" s="106">
        <v>7000</v>
      </c>
    </row>
    <row r="77" spans="1:8" ht="15.75" x14ac:dyDescent="0.25">
      <c r="A77" s="64"/>
      <c r="B77" s="65" t="s">
        <v>177</v>
      </c>
      <c r="C77" s="65">
        <v>1000</v>
      </c>
      <c r="D77" s="67">
        <v>2263</v>
      </c>
      <c r="E77" s="67"/>
      <c r="F77" s="70"/>
      <c r="G77" s="106">
        <v>3078</v>
      </c>
    </row>
    <row r="78" spans="1:8" ht="15.75" x14ac:dyDescent="0.25">
      <c r="A78" s="64">
        <v>469</v>
      </c>
      <c r="B78" s="65" t="s">
        <v>234</v>
      </c>
      <c r="C78" s="65"/>
      <c r="D78" s="66">
        <f>SUM(D79:D82)</f>
        <v>8852</v>
      </c>
      <c r="E78" s="66">
        <v>7186</v>
      </c>
      <c r="F78" s="70">
        <v>17903</v>
      </c>
      <c r="G78" s="83">
        <f t="shared" si="0"/>
        <v>25089</v>
      </c>
    </row>
    <row r="79" spans="1:8" ht="15.75" x14ac:dyDescent="0.25">
      <c r="A79" s="64"/>
      <c r="B79" s="73" t="s">
        <v>243</v>
      </c>
      <c r="C79" s="73">
        <v>100</v>
      </c>
      <c r="D79" s="67">
        <v>5647</v>
      </c>
      <c r="E79" s="67"/>
      <c r="F79" s="70"/>
      <c r="G79" s="106">
        <v>11200</v>
      </c>
      <c r="H79" s="105"/>
    </row>
    <row r="80" spans="1:8" ht="15.75" x14ac:dyDescent="0.25">
      <c r="A80" s="64"/>
      <c r="B80" s="65" t="s">
        <v>240</v>
      </c>
      <c r="C80" s="65">
        <v>200</v>
      </c>
      <c r="D80" s="67">
        <v>159</v>
      </c>
      <c r="E80" s="67"/>
      <c r="F80" s="70"/>
      <c r="G80" s="106">
        <v>1000</v>
      </c>
    </row>
    <row r="81" spans="1:8" ht="15.75" x14ac:dyDescent="0.25">
      <c r="A81" s="64"/>
      <c r="B81" s="65" t="s">
        <v>241</v>
      </c>
      <c r="C81" s="65">
        <v>500</v>
      </c>
      <c r="D81" s="67">
        <v>1116</v>
      </c>
      <c r="E81" s="67"/>
      <c r="F81" s="70"/>
      <c r="G81" s="106">
        <v>3000</v>
      </c>
    </row>
    <row r="82" spans="1:8" ht="15.75" x14ac:dyDescent="0.25">
      <c r="A82" s="64"/>
      <c r="B82" s="65" t="s">
        <v>177</v>
      </c>
      <c r="C82" s="65">
        <v>1000</v>
      </c>
      <c r="D82" s="67">
        <v>1930</v>
      </c>
      <c r="E82" s="67"/>
      <c r="F82" s="70"/>
      <c r="G82" s="106">
        <v>9889</v>
      </c>
    </row>
    <row r="83" spans="1:8" ht="31.5" x14ac:dyDescent="0.25">
      <c r="A83" s="64"/>
      <c r="B83" s="91" t="s">
        <v>244</v>
      </c>
      <c r="C83" s="65"/>
      <c r="D83" s="89">
        <f>SUM(D85+D89+D94+D99+D104+D108)</f>
        <v>607711</v>
      </c>
      <c r="E83" s="92">
        <f>SUM(E85,E94,E99,E104,E108,E89)</f>
        <v>44980</v>
      </c>
      <c r="F83" s="69">
        <f>SUM(F85,F94,F99,F104,F108)</f>
        <v>211284</v>
      </c>
      <c r="G83" s="83">
        <f>SUM(F83+E83)</f>
        <v>256264</v>
      </c>
    </row>
    <row r="84" spans="1:8" ht="15.75" x14ac:dyDescent="0.25">
      <c r="A84" s="64"/>
      <c r="B84" s="91"/>
      <c r="C84" s="65"/>
      <c r="D84" s="67"/>
      <c r="E84" s="92"/>
      <c r="F84" s="69"/>
      <c r="G84" s="83"/>
    </row>
    <row r="85" spans="1:8" ht="15.75" x14ac:dyDescent="0.25">
      <c r="A85" s="64">
        <v>532</v>
      </c>
      <c r="B85" s="65" t="s">
        <v>235</v>
      </c>
      <c r="C85" s="65"/>
      <c r="D85" s="66">
        <f>SUM(D86+D87)</f>
        <v>53148</v>
      </c>
      <c r="E85" s="66">
        <v>14261</v>
      </c>
      <c r="F85" s="70">
        <v>0</v>
      </c>
      <c r="G85" s="83">
        <f t="shared" ref="G85:G110" si="1">SUM(F85+E85)</f>
        <v>14261</v>
      </c>
    </row>
    <row r="86" spans="1:8" ht="15.75" x14ac:dyDescent="0.25">
      <c r="A86" s="64"/>
      <c r="B86" s="73" t="s">
        <v>243</v>
      </c>
      <c r="C86" s="73">
        <v>100</v>
      </c>
      <c r="D86" s="67">
        <v>44475</v>
      </c>
      <c r="E86" s="67"/>
      <c r="F86" s="70"/>
      <c r="G86" s="106">
        <v>14261</v>
      </c>
    </row>
    <row r="87" spans="1:8" ht="15.75" x14ac:dyDescent="0.25">
      <c r="A87" s="64"/>
      <c r="B87" s="65" t="s">
        <v>241</v>
      </c>
      <c r="C87" s="65">
        <v>500</v>
      </c>
      <c r="D87" s="67">
        <v>8673</v>
      </c>
      <c r="E87" s="67"/>
      <c r="F87" s="70"/>
      <c r="G87" s="83"/>
    </row>
    <row r="88" spans="1:8" ht="15.75" x14ac:dyDescent="0.25">
      <c r="A88" s="64"/>
      <c r="B88" s="65"/>
      <c r="C88" s="65"/>
      <c r="D88" s="67"/>
      <c r="E88" s="67"/>
      <c r="F88" s="70"/>
      <c r="G88" s="83"/>
    </row>
    <row r="89" spans="1:8" ht="47.25" x14ac:dyDescent="0.25">
      <c r="A89" s="64">
        <v>533</v>
      </c>
      <c r="B89" s="104" t="s">
        <v>247</v>
      </c>
      <c r="C89" s="65"/>
      <c r="D89" s="66">
        <f>SUM(D90+D91)</f>
        <v>22046</v>
      </c>
      <c r="E89" s="66">
        <v>1882</v>
      </c>
      <c r="F89" s="70">
        <v>0</v>
      </c>
      <c r="G89" s="83">
        <f t="shared" ref="G89" si="2">SUM(F89+E89)</f>
        <v>1882</v>
      </c>
    </row>
    <row r="90" spans="1:8" ht="15.75" x14ac:dyDescent="0.25">
      <c r="A90" s="64"/>
      <c r="B90" s="73" t="s">
        <v>243</v>
      </c>
      <c r="C90" s="73">
        <v>100</v>
      </c>
      <c r="D90" s="67">
        <v>18475</v>
      </c>
      <c r="E90" s="67"/>
      <c r="F90" s="70"/>
      <c r="G90" s="106">
        <v>1882</v>
      </c>
    </row>
    <row r="91" spans="1:8" ht="15.75" x14ac:dyDescent="0.25">
      <c r="A91" s="64"/>
      <c r="B91" s="65" t="s">
        <v>241</v>
      </c>
      <c r="C91" s="65">
        <v>500</v>
      </c>
      <c r="D91" s="67">
        <v>3571</v>
      </c>
      <c r="E91" s="67"/>
      <c r="F91" s="70"/>
      <c r="G91" s="83"/>
    </row>
    <row r="92" spans="1:8" ht="15.75" x14ac:dyDescent="0.25">
      <c r="A92" s="64"/>
      <c r="B92" s="65"/>
      <c r="C92" s="65"/>
      <c r="D92" s="67"/>
      <c r="E92" s="67"/>
      <c r="F92" s="70"/>
      <c r="G92" s="83"/>
    </row>
    <row r="93" spans="1:8" ht="15.75" x14ac:dyDescent="0.25">
      <c r="A93" s="64"/>
      <c r="B93" s="65"/>
      <c r="C93" s="65"/>
      <c r="D93" s="67"/>
      <c r="E93" s="67"/>
      <c r="F93" s="70"/>
      <c r="G93" s="83"/>
    </row>
    <row r="94" spans="1:8" ht="15.75" x14ac:dyDescent="0.25">
      <c r="A94" s="64">
        <v>550</v>
      </c>
      <c r="B94" s="65" t="s">
        <v>236</v>
      </c>
      <c r="C94" s="65"/>
      <c r="D94" s="66">
        <f>SUM(D95:D98)</f>
        <v>112161</v>
      </c>
      <c r="E94" s="66">
        <v>8615</v>
      </c>
      <c r="F94" s="69">
        <v>148140</v>
      </c>
      <c r="G94" s="83">
        <f t="shared" si="1"/>
        <v>156755</v>
      </c>
    </row>
    <row r="95" spans="1:8" ht="15.75" x14ac:dyDescent="0.25">
      <c r="A95" s="64"/>
      <c r="B95" s="73" t="s">
        <v>243</v>
      </c>
      <c r="C95" s="73">
        <v>100</v>
      </c>
      <c r="D95" s="67">
        <v>78233</v>
      </c>
      <c r="E95" s="67"/>
      <c r="F95" s="70"/>
      <c r="G95" s="106">
        <v>87000</v>
      </c>
      <c r="H95" s="105"/>
    </row>
    <row r="96" spans="1:8" ht="15.75" x14ac:dyDescent="0.25">
      <c r="A96" s="64"/>
      <c r="B96" s="65" t="s">
        <v>240</v>
      </c>
      <c r="C96" s="65">
        <v>200</v>
      </c>
      <c r="D96" s="67">
        <v>2187</v>
      </c>
      <c r="E96" s="67"/>
      <c r="F96" s="70"/>
      <c r="G96" s="106">
        <v>3000</v>
      </c>
    </row>
    <row r="97" spans="1:8" ht="15.75" x14ac:dyDescent="0.25">
      <c r="A97" s="64"/>
      <c r="B97" s="65" t="s">
        <v>241</v>
      </c>
      <c r="C97" s="65">
        <v>500</v>
      </c>
      <c r="D97" s="67">
        <v>15129</v>
      </c>
      <c r="E97" s="67"/>
      <c r="F97" s="70"/>
      <c r="G97" s="106">
        <v>18000</v>
      </c>
    </row>
    <row r="98" spans="1:8" ht="15.75" x14ac:dyDescent="0.25">
      <c r="A98" s="64"/>
      <c r="B98" s="65" t="s">
        <v>177</v>
      </c>
      <c r="C98" s="65">
        <v>1000</v>
      </c>
      <c r="D98" s="67">
        <v>16612</v>
      </c>
      <c r="E98" s="67"/>
      <c r="F98" s="70"/>
      <c r="G98" s="106">
        <v>48755</v>
      </c>
    </row>
    <row r="99" spans="1:8" ht="15.75" x14ac:dyDescent="0.25">
      <c r="A99" s="64">
        <v>561</v>
      </c>
      <c r="B99" s="65" t="s">
        <v>216</v>
      </c>
      <c r="C99" s="65"/>
      <c r="D99" s="89">
        <f>SUM(D100:D103)</f>
        <v>50935</v>
      </c>
      <c r="E99" s="66">
        <v>14667</v>
      </c>
      <c r="F99" s="70">
        <v>63144</v>
      </c>
      <c r="G99" s="83">
        <f t="shared" si="1"/>
        <v>77811</v>
      </c>
    </row>
    <row r="100" spans="1:8" ht="15.75" x14ac:dyDescent="0.25">
      <c r="A100" s="64"/>
      <c r="B100" s="73" t="s">
        <v>243</v>
      </c>
      <c r="C100" s="73">
        <v>100</v>
      </c>
      <c r="D100" s="67">
        <v>40433</v>
      </c>
      <c r="E100" s="67"/>
      <c r="F100" s="70"/>
      <c r="G100" s="106">
        <v>50000</v>
      </c>
      <c r="H100" s="105"/>
    </row>
    <row r="101" spans="1:8" ht="15.75" x14ac:dyDescent="0.25">
      <c r="A101" s="64"/>
      <c r="B101" s="65" t="s">
        <v>240</v>
      </c>
      <c r="C101" s="65">
        <v>200</v>
      </c>
      <c r="D101" s="67">
        <v>0</v>
      </c>
      <c r="E101" s="67"/>
      <c r="F101" s="70"/>
      <c r="G101" s="106"/>
    </row>
    <row r="102" spans="1:8" ht="15.75" x14ac:dyDescent="0.25">
      <c r="A102" s="64"/>
      <c r="B102" s="65" t="s">
        <v>241</v>
      </c>
      <c r="C102" s="65">
        <v>500</v>
      </c>
      <c r="D102" s="67">
        <v>7771</v>
      </c>
      <c r="E102" s="67"/>
      <c r="F102" s="70"/>
      <c r="G102" s="106">
        <v>10000</v>
      </c>
    </row>
    <row r="103" spans="1:8" ht="15.75" x14ac:dyDescent="0.25">
      <c r="A103" s="64"/>
      <c r="B103" s="65" t="s">
        <v>177</v>
      </c>
      <c r="C103" s="65">
        <v>1000</v>
      </c>
      <c r="D103" s="67">
        <v>2731</v>
      </c>
      <c r="E103" s="67"/>
      <c r="F103" s="70"/>
      <c r="G103" s="106">
        <v>17811</v>
      </c>
    </row>
    <row r="104" spans="1:8" ht="15.75" x14ac:dyDescent="0.25">
      <c r="A104" s="64">
        <v>562</v>
      </c>
      <c r="B104" s="65" t="s">
        <v>217</v>
      </c>
      <c r="C104" s="65"/>
      <c r="D104" s="89">
        <f>SUM(D105:D107)</f>
        <v>354837</v>
      </c>
      <c r="E104" s="66">
        <v>5555</v>
      </c>
      <c r="F104" s="70">
        <v>0</v>
      </c>
      <c r="G104" s="83">
        <f t="shared" si="1"/>
        <v>5555</v>
      </c>
    </row>
    <row r="105" spans="1:8" ht="15.75" x14ac:dyDescent="0.25">
      <c r="A105" s="64"/>
      <c r="B105" s="73" t="s">
        <v>243</v>
      </c>
      <c r="C105" s="73">
        <v>100</v>
      </c>
      <c r="D105" s="76">
        <v>298579</v>
      </c>
      <c r="E105" s="67"/>
      <c r="F105" s="70"/>
      <c r="G105" s="106">
        <v>5555</v>
      </c>
    </row>
    <row r="106" spans="1:8" ht="15.75" x14ac:dyDescent="0.25">
      <c r="A106" s="64"/>
      <c r="B106" s="65" t="s">
        <v>241</v>
      </c>
      <c r="C106" s="65">
        <v>500</v>
      </c>
      <c r="D106" s="75">
        <v>56258</v>
      </c>
      <c r="E106" s="67"/>
      <c r="F106" s="70"/>
      <c r="G106" s="83"/>
    </row>
    <row r="107" spans="1:8" ht="15.75" x14ac:dyDescent="0.25">
      <c r="A107" s="64"/>
      <c r="B107" s="65"/>
      <c r="C107" s="65"/>
      <c r="D107" s="67"/>
      <c r="E107" s="67"/>
      <c r="F107" s="70"/>
      <c r="G107" s="83"/>
    </row>
    <row r="108" spans="1:8" ht="15.75" x14ac:dyDescent="0.25">
      <c r="A108" s="64">
        <v>589</v>
      </c>
      <c r="B108" s="65" t="s">
        <v>237</v>
      </c>
      <c r="C108" s="65">
        <v>4219</v>
      </c>
      <c r="D108" s="66">
        <v>14584</v>
      </c>
      <c r="E108" s="92">
        <v>0</v>
      </c>
      <c r="F108" s="70">
        <v>0</v>
      </c>
      <c r="G108" s="83"/>
    </row>
    <row r="109" spans="1:8" ht="15.75" x14ac:dyDescent="0.25">
      <c r="A109" s="64">
        <v>713</v>
      </c>
      <c r="B109" s="65" t="s">
        <v>238</v>
      </c>
      <c r="C109" s="65">
        <v>1000</v>
      </c>
      <c r="D109" s="66">
        <v>2024</v>
      </c>
      <c r="E109" s="92"/>
      <c r="F109" s="70"/>
      <c r="G109" s="83"/>
    </row>
    <row r="110" spans="1:8" ht="15.75" x14ac:dyDescent="0.25">
      <c r="A110" s="64">
        <v>738</v>
      </c>
      <c r="B110" s="65" t="s">
        <v>239</v>
      </c>
      <c r="C110" s="65">
        <v>4500</v>
      </c>
      <c r="D110" s="66">
        <v>144970</v>
      </c>
      <c r="E110" s="67"/>
      <c r="F110" s="70">
        <v>167440</v>
      </c>
      <c r="G110" s="83">
        <f t="shared" si="1"/>
        <v>167440</v>
      </c>
    </row>
    <row r="111" spans="1:8" ht="15.75" x14ac:dyDescent="0.25">
      <c r="A111" s="64"/>
      <c r="B111" s="65"/>
      <c r="C111" s="65"/>
      <c r="D111" s="66"/>
      <c r="E111" s="67"/>
      <c r="F111" s="70"/>
      <c r="G111" s="83"/>
    </row>
    <row r="112" spans="1:8" ht="15.75" x14ac:dyDescent="0.25">
      <c r="A112" s="64"/>
      <c r="B112" s="65" t="s">
        <v>218</v>
      </c>
      <c r="C112" s="65"/>
      <c r="D112" s="89">
        <f>SUM(D110,D109,D83,D67,D33,D13,D7,D5)</f>
        <v>7161240</v>
      </c>
      <c r="E112" s="89">
        <f>SUM(E7,E13,E33,E67,E83,E109,E111)</f>
        <v>1305647</v>
      </c>
      <c r="F112" s="69">
        <f>SUM(F7,F13,F33,F67,F94,F99,F110)</f>
        <v>6720225</v>
      </c>
      <c r="G112" s="83">
        <f>SUM(G7,G13,G33,G34,G67,G83,G109,G110,G111)</f>
        <v>8028402</v>
      </c>
    </row>
    <row r="113" spans="1:9" ht="16.5" thickBot="1" x14ac:dyDescent="0.3">
      <c r="A113" s="64"/>
      <c r="B113" s="77" t="s">
        <v>219</v>
      </c>
      <c r="C113" s="77"/>
      <c r="D113" s="78"/>
      <c r="E113" s="85"/>
      <c r="F113" s="79"/>
      <c r="G113" s="80"/>
      <c r="I113" s="105"/>
    </row>
    <row r="114" spans="1:9" ht="15.75" x14ac:dyDescent="0.25">
      <c r="A114" s="97"/>
      <c r="B114" s="97"/>
      <c r="C114" s="97"/>
      <c r="D114" s="57"/>
      <c r="E114" s="97"/>
      <c r="F114" s="102"/>
      <c r="G114" s="103"/>
    </row>
    <row r="115" spans="1:9" ht="15.75" x14ac:dyDescent="0.25">
      <c r="A115" s="97"/>
      <c r="B115" s="97"/>
      <c r="C115" s="97"/>
      <c r="D115" s="57"/>
      <c r="E115" s="97"/>
      <c r="F115" s="102"/>
      <c r="G115" s="107"/>
    </row>
    <row r="116" spans="1:9" ht="15.75" x14ac:dyDescent="0.25">
      <c r="A116" s="97"/>
      <c r="B116" s="93"/>
      <c r="C116" s="108"/>
      <c r="D116" s="93"/>
      <c r="E116" s="97"/>
      <c r="F116" s="93"/>
      <c r="G116" s="99"/>
      <c r="H116" s="94"/>
    </row>
    <row r="117" spans="1:9" ht="15.75" x14ac:dyDescent="0.25">
      <c r="A117" s="93" t="s">
        <v>25</v>
      </c>
      <c r="B117" s="93"/>
      <c r="C117" s="108"/>
      <c r="D117" s="86" t="s">
        <v>252</v>
      </c>
      <c r="E117" s="93"/>
      <c r="F117" s="94"/>
      <c r="G117" s="86"/>
      <c r="H117" s="94"/>
    </row>
    <row r="118" spans="1:9" ht="18" customHeight="1" x14ac:dyDescent="0.25">
      <c r="A118" s="93" t="s">
        <v>80</v>
      </c>
      <c r="B118" s="93"/>
      <c r="C118" s="86"/>
      <c r="D118" s="93" t="s">
        <v>64</v>
      </c>
      <c r="E118" s="86"/>
      <c r="F118" s="94"/>
      <c r="G118" s="86"/>
      <c r="H118" s="94"/>
    </row>
    <row r="119" spans="1:9" ht="15.75" x14ac:dyDescent="0.25">
      <c r="A119" s="93" t="s">
        <v>81</v>
      </c>
      <c r="B119" s="93"/>
      <c r="C119" s="86"/>
      <c r="D119" s="86"/>
      <c r="E119" s="86"/>
      <c r="F119" s="94"/>
      <c r="G119" s="99"/>
      <c r="H119" s="94"/>
    </row>
    <row r="120" spans="1:9" ht="15.75" x14ac:dyDescent="0.25">
      <c r="A120" s="100"/>
      <c r="B120" s="97"/>
      <c r="C120" s="57"/>
      <c r="D120" s="57"/>
      <c r="E120" s="57"/>
      <c r="F120" s="94"/>
      <c r="G120" s="97"/>
      <c r="H120" s="94"/>
    </row>
    <row r="121" spans="1:9" s="98" customFormat="1" ht="15.75" x14ac:dyDescent="0.25">
      <c r="A121" s="100"/>
      <c r="B121" s="97"/>
      <c r="C121" s="57"/>
      <c r="D121" s="57"/>
      <c r="E121" s="97"/>
      <c r="F121" s="57"/>
      <c r="G121" s="94"/>
      <c r="H121" s="97"/>
    </row>
    <row r="122" spans="1:9" s="98" customFormat="1" ht="15.75" x14ac:dyDescent="0.25">
      <c r="A122" s="101"/>
      <c r="B122" s="57"/>
      <c r="C122" s="57"/>
      <c r="D122" s="57"/>
      <c r="F122" s="57"/>
      <c r="G122" s="96"/>
    </row>
    <row r="123" spans="1:9" ht="15.75" x14ac:dyDescent="0.25">
      <c r="A123" s="101"/>
      <c r="B123" s="93"/>
      <c r="C123" s="97"/>
      <c r="D123" s="57"/>
      <c r="E123" s="98"/>
      <c r="F123" s="99"/>
    </row>
    <row r="124" spans="1:9" ht="15.75" x14ac:dyDescent="0.25">
      <c r="A124" s="93"/>
      <c r="B124" s="93"/>
      <c r="C124" s="94"/>
      <c r="D124" s="94"/>
      <c r="E124" s="98"/>
      <c r="F124" s="99"/>
    </row>
    <row r="125" spans="1:9" ht="15.75" x14ac:dyDescent="0.25">
      <c r="A125" s="93"/>
      <c r="B125" s="93"/>
      <c r="C125" s="94"/>
      <c r="D125" s="94"/>
    </row>
    <row r="126" spans="1:9" ht="15.75" x14ac:dyDescent="0.25">
      <c r="A126" s="93"/>
      <c r="B126" s="93"/>
      <c r="C126" s="94"/>
      <c r="D126" s="94"/>
    </row>
    <row r="127" spans="1:9" ht="15.75" x14ac:dyDescent="0.25">
      <c r="A127" s="93"/>
      <c r="B127" s="93"/>
      <c r="C127" s="94"/>
      <c r="D127" s="94"/>
    </row>
    <row r="128" spans="1:9" ht="15.75" x14ac:dyDescent="0.25">
      <c r="A128" s="93"/>
      <c r="B128" s="94"/>
      <c r="C128" s="94"/>
      <c r="D128" s="94"/>
    </row>
    <row r="129" spans="1:4" ht="15.75" x14ac:dyDescent="0.25">
      <c r="A129" s="93"/>
      <c r="B129" s="94"/>
      <c r="C129" s="94"/>
      <c r="D129" s="94"/>
    </row>
    <row r="130" spans="1:4" ht="15.75" x14ac:dyDescent="0.25">
      <c r="A130" s="94"/>
      <c r="B130" s="94"/>
      <c r="C130" s="94"/>
      <c r="D130" s="94"/>
    </row>
    <row r="131" spans="1:4" ht="15.75" x14ac:dyDescent="0.25">
      <c r="A131" s="94"/>
      <c r="B131" s="94"/>
      <c r="C131" s="94"/>
      <c r="D131" s="94"/>
    </row>
    <row r="132" spans="1:4" ht="15.75" x14ac:dyDescent="0.25">
      <c r="A132" s="94"/>
      <c r="B132" s="94"/>
      <c r="C132" s="94"/>
      <c r="D132" s="94"/>
    </row>
    <row r="133" spans="1:4" ht="15.75" x14ac:dyDescent="0.25">
      <c r="A133" s="94"/>
      <c r="B133" s="94"/>
      <c r="C133" s="94"/>
      <c r="D133" s="94"/>
    </row>
    <row r="134" spans="1:4" ht="15.75" x14ac:dyDescent="0.25">
      <c r="A134" s="94"/>
      <c r="B134" s="94"/>
      <c r="C134" s="94"/>
      <c r="D134" s="94"/>
    </row>
    <row r="135" spans="1:4" ht="15.75" x14ac:dyDescent="0.25">
      <c r="A135" s="94"/>
    </row>
    <row r="136" spans="1:4" ht="15.75" x14ac:dyDescent="0.25">
      <c r="A136" s="9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workbookViewId="0">
      <selection activeCell="E28" sqref="E28"/>
    </sheetView>
  </sheetViews>
  <sheetFormatPr defaultRowHeight="12.75" x14ac:dyDescent="0.2"/>
  <cols>
    <col min="1" max="1" width="9" customWidth="1"/>
    <col min="2" max="2" width="33.5703125" customWidth="1"/>
    <col min="3" max="3" width="12.42578125" customWidth="1"/>
    <col min="4" max="4" width="15.85546875" customWidth="1"/>
  </cols>
  <sheetData>
    <row r="1" spans="1:7" ht="15" x14ac:dyDescent="0.2">
      <c r="A1" s="3"/>
      <c r="B1" s="3" t="s">
        <v>59</v>
      </c>
      <c r="C1" s="3"/>
      <c r="D1" s="17" t="s">
        <v>78</v>
      </c>
      <c r="E1" s="3"/>
    </row>
    <row r="2" spans="1:7" ht="30.75" customHeight="1" x14ac:dyDescent="0.2">
      <c r="A2" s="6" t="s">
        <v>0</v>
      </c>
      <c r="B2" s="6" t="s">
        <v>27</v>
      </c>
      <c r="C2" s="6" t="s">
        <v>44</v>
      </c>
      <c r="D2" s="16" t="s">
        <v>76</v>
      </c>
      <c r="E2" s="3"/>
    </row>
    <row r="3" spans="1:7" ht="15.75" x14ac:dyDescent="0.25">
      <c r="A3" s="6">
        <v>122</v>
      </c>
      <c r="B3" s="6" t="s">
        <v>28</v>
      </c>
      <c r="C3" s="2"/>
      <c r="D3" s="2">
        <f>SUM(D4+D5+D6+D7+D8)</f>
        <v>239332</v>
      </c>
      <c r="E3" s="5"/>
    </row>
    <row r="4" spans="1:7" ht="15" x14ac:dyDescent="0.2">
      <c r="A4" s="6"/>
      <c r="B4" s="6" t="s">
        <v>32</v>
      </c>
      <c r="C4" s="6">
        <v>1000</v>
      </c>
      <c r="D4" s="6">
        <v>170000</v>
      </c>
      <c r="E4" s="5"/>
    </row>
    <row r="5" spans="1:7" ht="15" x14ac:dyDescent="0.2">
      <c r="A5" s="6"/>
      <c r="B5" s="6" t="s">
        <v>71</v>
      </c>
      <c r="C5" s="6">
        <v>1900</v>
      </c>
      <c r="D5" s="6">
        <v>13000</v>
      </c>
      <c r="E5" s="5"/>
    </row>
    <row r="6" spans="1:7" ht="15" x14ac:dyDescent="0.2">
      <c r="A6" s="6"/>
      <c r="B6" s="6" t="s">
        <v>45</v>
      </c>
      <c r="C6" s="6">
        <v>4214</v>
      </c>
      <c r="D6" s="6">
        <v>5000</v>
      </c>
      <c r="E6" s="5"/>
    </row>
    <row r="7" spans="1:7" ht="15" x14ac:dyDescent="0.2">
      <c r="A7" s="6"/>
      <c r="B7" s="6" t="s">
        <v>46</v>
      </c>
      <c r="C7" s="6">
        <v>4600</v>
      </c>
      <c r="D7" s="6">
        <v>3000</v>
      </c>
      <c r="E7" s="5"/>
    </row>
    <row r="8" spans="1:7" ht="15" x14ac:dyDescent="0.2">
      <c r="A8" s="6"/>
      <c r="B8" s="6" t="s">
        <v>47</v>
      </c>
      <c r="C8" s="6">
        <v>5000</v>
      </c>
      <c r="D8" s="6">
        <v>48332</v>
      </c>
      <c r="E8" s="5"/>
    </row>
    <row r="9" spans="1:7" ht="15.75" x14ac:dyDescent="0.25">
      <c r="A9" s="6">
        <v>123</v>
      </c>
      <c r="B9" s="8" t="s">
        <v>48</v>
      </c>
      <c r="C9" s="8"/>
      <c r="D9" s="2">
        <f>SUM(D10+D11+D12+D13)</f>
        <v>76760</v>
      </c>
      <c r="E9" s="5"/>
      <c r="F9" s="12"/>
      <c r="G9" s="12"/>
    </row>
    <row r="10" spans="1:7" ht="15" x14ac:dyDescent="0.2">
      <c r="A10" s="6"/>
      <c r="B10" s="8" t="s">
        <v>29</v>
      </c>
      <c r="C10" s="8">
        <v>100</v>
      </c>
      <c r="D10" s="6">
        <v>62000</v>
      </c>
      <c r="E10" s="5"/>
    </row>
    <row r="11" spans="1:7" ht="15" x14ac:dyDescent="0.2">
      <c r="A11" s="6"/>
      <c r="B11" s="6" t="s">
        <v>31</v>
      </c>
      <c r="C11" s="6">
        <v>500</v>
      </c>
      <c r="D11" s="6">
        <v>12000</v>
      </c>
      <c r="E11" s="5"/>
    </row>
    <row r="12" spans="1:7" ht="15" x14ac:dyDescent="0.2">
      <c r="A12" s="6"/>
      <c r="B12" s="6" t="s">
        <v>32</v>
      </c>
      <c r="C12" s="6">
        <v>1000</v>
      </c>
      <c r="D12" s="6">
        <v>2500</v>
      </c>
      <c r="E12" s="5"/>
    </row>
    <row r="13" spans="1:7" ht="15" x14ac:dyDescent="0.2">
      <c r="A13" s="6"/>
      <c r="B13" s="6" t="s">
        <v>46</v>
      </c>
      <c r="C13" s="6">
        <v>4600</v>
      </c>
      <c r="D13" s="6">
        <v>260</v>
      </c>
      <c r="E13" s="5"/>
    </row>
    <row r="14" spans="1:7" ht="15.75" x14ac:dyDescent="0.25">
      <c r="A14" s="6" t="s">
        <v>72</v>
      </c>
      <c r="B14" s="6" t="s">
        <v>73</v>
      </c>
      <c r="C14" s="6"/>
      <c r="D14" s="2">
        <v>0</v>
      </c>
      <c r="E14" s="5"/>
    </row>
    <row r="15" spans="1:7" ht="15.75" x14ac:dyDescent="0.25">
      <c r="A15" s="6">
        <v>311</v>
      </c>
      <c r="B15" s="8" t="s">
        <v>33</v>
      </c>
      <c r="C15" s="6"/>
      <c r="D15" s="2">
        <v>125000</v>
      </c>
      <c r="E15" s="5"/>
    </row>
    <row r="16" spans="1:7" ht="15" x14ac:dyDescent="0.2">
      <c r="A16" s="6">
        <v>469</v>
      </c>
      <c r="B16" s="6" t="s">
        <v>35</v>
      </c>
      <c r="C16" s="6"/>
      <c r="D16" s="6">
        <v>0</v>
      </c>
      <c r="E16" s="5"/>
    </row>
    <row r="17" spans="1:10" ht="15.75" x14ac:dyDescent="0.25">
      <c r="A17" s="6">
        <v>524</v>
      </c>
      <c r="B17" s="6" t="s">
        <v>49</v>
      </c>
      <c r="C17" s="6"/>
      <c r="D17" s="2">
        <f>SUM(D18+D19+D20)</f>
        <v>85100</v>
      </c>
      <c r="E17" s="5"/>
    </row>
    <row r="18" spans="1:10" ht="15" x14ac:dyDescent="0.2">
      <c r="A18" s="6"/>
      <c r="B18" s="8" t="s">
        <v>29</v>
      </c>
      <c r="C18" s="8">
        <v>100</v>
      </c>
      <c r="D18" s="6">
        <v>47200</v>
      </c>
      <c r="E18" s="5"/>
    </row>
    <row r="19" spans="1:10" s="1" customFormat="1" ht="15" x14ac:dyDescent="0.2">
      <c r="A19" s="6"/>
      <c r="B19" s="6" t="s">
        <v>31</v>
      </c>
      <c r="C19" s="6">
        <v>500</v>
      </c>
      <c r="D19" s="6">
        <v>9000</v>
      </c>
      <c r="E19" s="5"/>
    </row>
    <row r="20" spans="1:10" ht="15" x14ac:dyDescent="0.2">
      <c r="A20" s="6"/>
      <c r="B20" s="6" t="s">
        <v>32</v>
      </c>
      <c r="C20" s="6">
        <v>1000</v>
      </c>
      <c r="D20" s="6">
        <v>28900</v>
      </c>
      <c r="E20" s="5"/>
    </row>
    <row r="21" spans="1:10" ht="15.75" x14ac:dyDescent="0.25">
      <c r="A21" s="6">
        <v>525</v>
      </c>
      <c r="B21" s="6" t="s">
        <v>50</v>
      </c>
      <c r="C21" s="6">
        <v>1000</v>
      </c>
      <c r="D21" s="2">
        <v>2500</v>
      </c>
      <c r="E21" s="5"/>
    </row>
    <row r="22" spans="1:10" ht="15.75" x14ac:dyDescent="0.25">
      <c r="A22" s="6">
        <v>532</v>
      </c>
      <c r="B22" s="6" t="s">
        <v>51</v>
      </c>
      <c r="C22" s="6"/>
      <c r="D22" s="2">
        <f>SUM(D23+D24+D25)</f>
        <v>49600</v>
      </c>
      <c r="E22" s="5"/>
    </row>
    <row r="23" spans="1:10" ht="15" x14ac:dyDescent="0.2">
      <c r="A23" s="6"/>
      <c r="B23" s="8" t="s">
        <v>29</v>
      </c>
      <c r="C23" s="8">
        <v>100</v>
      </c>
      <c r="D23" s="6">
        <v>24200</v>
      </c>
      <c r="E23" s="5"/>
    </row>
    <row r="24" spans="1:10" ht="15" x14ac:dyDescent="0.2">
      <c r="A24" s="6"/>
      <c r="B24" s="6" t="s">
        <v>31</v>
      </c>
      <c r="C24" s="6">
        <v>500</v>
      </c>
      <c r="D24" s="6">
        <v>4600</v>
      </c>
      <c r="E24" s="5"/>
    </row>
    <row r="25" spans="1:10" ht="15" x14ac:dyDescent="0.2">
      <c r="A25" s="6"/>
      <c r="B25" s="6" t="s">
        <v>32</v>
      </c>
      <c r="C25" s="6">
        <v>1000</v>
      </c>
      <c r="D25" s="6">
        <v>20800</v>
      </c>
      <c r="E25" s="5"/>
    </row>
    <row r="26" spans="1:10" ht="15.75" x14ac:dyDescent="0.25">
      <c r="A26" s="6">
        <v>603</v>
      </c>
      <c r="B26" s="6" t="s">
        <v>70</v>
      </c>
      <c r="C26" s="6"/>
      <c r="D26" s="2">
        <v>3625</v>
      </c>
      <c r="E26" s="5"/>
    </row>
    <row r="27" spans="1:10" ht="15.75" x14ac:dyDescent="0.25">
      <c r="A27" s="6">
        <v>604</v>
      </c>
      <c r="B27" s="6" t="s">
        <v>52</v>
      </c>
      <c r="C27" s="6">
        <v>1000</v>
      </c>
      <c r="D27" s="2">
        <v>25000</v>
      </c>
      <c r="E27" s="5"/>
    </row>
    <row r="28" spans="1:10" ht="15.75" x14ac:dyDescent="0.25">
      <c r="A28" s="6">
        <v>606</v>
      </c>
      <c r="B28" s="6" t="s">
        <v>67</v>
      </c>
      <c r="C28" s="6">
        <v>5100</v>
      </c>
      <c r="D28" s="2">
        <v>219500</v>
      </c>
      <c r="E28" s="5"/>
    </row>
    <row r="29" spans="1:10" ht="15.75" x14ac:dyDescent="0.25">
      <c r="A29" s="6">
        <v>622</v>
      </c>
      <c r="B29" s="6" t="s">
        <v>53</v>
      </c>
      <c r="C29" s="6">
        <v>1000</v>
      </c>
      <c r="D29" s="2">
        <v>6500</v>
      </c>
      <c r="E29" s="5"/>
    </row>
    <row r="30" spans="1:10" ht="15.75" x14ac:dyDescent="0.25">
      <c r="A30" s="6">
        <v>623</v>
      </c>
      <c r="B30" s="6" t="s">
        <v>54</v>
      </c>
      <c r="C30" s="6"/>
      <c r="D30" s="2">
        <f>SUM(D31+D32+D33)</f>
        <v>132200</v>
      </c>
      <c r="E30" s="5"/>
      <c r="J30" s="1"/>
    </row>
    <row r="31" spans="1:10" ht="15" x14ac:dyDescent="0.2">
      <c r="A31" s="6"/>
      <c r="B31" s="8" t="s">
        <v>29</v>
      </c>
      <c r="C31" s="8">
        <v>100</v>
      </c>
      <c r="D31" s="6">
        <v>17400</v>
      </c>
      <c r="E31" s="5"/>
    </row>
    <row r="32" spans="1:10" ht="15" x14ac:dyDescent="0.2">
      <c r="A32" s="6"/>
      <c r="B32" s="6" t="s">
        <v>31</v>
      </c>
      <c r="C32" s="6">
        <v>500</v>
      </c>
      <c r="D32" s="6">
        <v>2800</v>
      </c>
      <c r="E32" s="5"/>
    </row>
    <row r="33" spans="1:5" ht="15" x14ac:dyDescent="0.2">
      <c r="A33" s="6"/>
      <c r="B33" s="6" t="s">
        <v>32</v>
      </c>
      <c r="C33" s="6">
        <v>1000</v>
      </c>
      <c r="D33" s="6">
        <v>112000</v>
      </c>
      <c r="E33" s="5"/>
    </row>
    <row r="34" spans="1:5" ht="15.75" x14ac:dyDescent="0.25">
      <c r="A34" s="6">
        <v>714</v>
      </c>
      <c r="B34" s="6" t="s">
        <v>55</v>
      </c>
      <c r="C34" s="6"/>
      <c r="D34" s="2">
        <f>SUM(D35+D36+D37)</f>
        <v>16200</v>
      </c>
      <c r="E34" s="5"/>
    </row>
    <row r="35" spans="1:5" ht="15" x14ac:dyDescent="0.2">
      <c r="A35" s="6"/>
      <c r="B35" s="8" t="s">
        <v>29</v>
      </c>
      <c r="C35" s="8">
        <v>100</v>
      </c>
      <c r="D35" s="6">
        <v>12200</v>
      </c>
      <c r="E35" s="5"/>
    </row>
    <row r="36" spans="1:5" ht="15" x14ac:dyDescent="0.2">
      <c r="A36" s="6"/>
      <c r="B36" s="6" t="s">
        <v>31</v>
      </c>
      <c r="C36" s="6">
        <v>500</v>
      </c>
      <c r="D36" s="6">
        <v>3000</v>
      </c>
      <c r="E36" s="5"/>
    </row>
    <row r="37" spans="1:5" ht="15" x14ac:dyDescent="0.2">
      <c r="A37" s="6"/>
      <c r="B37" s="6" t="s">
        <v>32</v>
      </c>
      <c r="C37" s="6">
        <v>1000</v>
      </c>
      <c r="D37" s="6">
        <v>1000</v>
      </c>
      <c r="E37" s="5"/>
    </row>
    <row r="38" spans="1:5" ht="15.75" x14ac:dyDescent="0.25">
      <c r="A38" s="6">
        <v>745</v>
      </c>
      <c r="B38" s="6" t="s">
        <v>56</v>
      </c>
      <c r="C38" s="6"/>
      <c r="D38" s="2">
        <v>500</v>
      </c>
      <c r="E38" s="5"/>
    </row>
    <row r="39" spans="1:5" ht="15.75" x14ac:dyDescent="0.25">
      <c r="A39" s="6">
        <v>832</v>
      </c>
      <c r="B39" s="6" t="s">
        <v>57</v>
      </c>
      <c r="C39" s="6"/>
      <c r="D39" s="2">
        <v>122000</v>
      </c>
      <c r="E39" s="5"/>
    </row>
    <row r="40" spans="1:5" ht="15.75" x14ac:dyDescent="0.25">
      <c r="A40" s="6"/>
      <c r="B40" s="6" t="s">
        <v>75</v>
      </c>
      <c r="C40" s="6">
        <v>9700</v>
      </c>
      <c r="D40" s="2">
        <v>10000</v>
      </c>
      <c r="E40" s="5"/>
    </row>
    <row r="41" spans="1:5" ht="15.75" x14ac:dyDescent="0.25">
      <c r="A41" s="6">
        <v>898</v>
      </c>
      <c r="B41" s="6" t="s">
        <v>58</v>
      </c>
      <c r="C41" s="6">
        <v>1000</v>
      </c>
      <c r="D41" s="2">
        <v>9000</v>
      </c>
      <c r="E41" s="5"/>
    </row>
    <row r="42" spans="1:5" ht="15.75" x14ac:dyDescent="0.25">
      <c r="A42" s="6">
        <v>910</v>
      </c>
      <c r="B42" s="6" t="s">
        <v>66</v>
      </c>
      <c r="C42" s="6"/>
      <c r="D42" s="2">
        <v>27000</v>
      </c>
      <c r="E42" s="5"/>
    </row>
    <row r="43" spans="1:5" ht="15.75" x14ac:dyDescent="0.25">
      <c r="A43" s="3"/>
      <c r="B43" s="14" t="s">
        <v>1</v>
      </c>
      <c r="C43" s="3"/>
      <c r="D43" s="9">
        <f>SUM(D42+D41+D40+D39+D38+D34+D30+D29+D28+D27+D26+D22+D21+D17+D16+D15+D14+D9+D3)</f>
        <v>1149817</v>
      </c>
      <c r="E43" s="5"/>
    </row>
    <row r="44" spans="1:5" ht="15" x14ac:dyDescent="0.2">
      <c r="A44" s="15" t="s">
        <v>63</v>
      </c>
      <c r="B44" s="15"/>
      <c r="C44" s="10" t="s">
        <v>25</v>
      </c>
      <c r="D44" s="15"/>
      <c r="E44" s="5"/>
    </row>
    <row r="45" spans="1:5" ht="15" x14ac:dyDescent="0.2">
      <c r="A45" s="15" t="s">
        <v>64</v>
      </c>
      <c r="B45" s="15"/>
      <c r="C45" s="10" t="s">
        <v>26</v>
      </c>
      <c r="D45" s="15"/>
      <c r="E45" s="5"/>
    </row>
    <row r="46" spans="1:5" ht="15" x14ac:dyDescent="0.2">
      <c r="A46" s="15"/>
      <c r="B46" s="15"/>
      <c r="C46" s="13"/>
      <c r="D46" s="15"/>
      <c r="E46" s="5"/>
    </row>
    <row r="47" spans="1:5" ht="15" x14ac:dyDescent="0.2">
      <c r="A47" s="15"/>
      <c r="B47" s="15"/>
      <c r="C47" s="13"/>
      <c r="D47" s="5"/>
      <c r="E47" s="5"/>
    </row>
    <row r="48" spans="1:5" ht="15" x14ac:dyDescent="0.2">
      <c r="A48" s="15"/>
      <c r="B48" s="15"/>
      <c r="C48" s="5"/>
      <c r="D48" s="5"/>
      <c r="E48" s="5"/>
    </row>
    <row r="49" spans="1:5" ht="15" x14ac:dyDescent="0.2">
      <c r="A49" s="15"/>
      <c r="B49" s="15"/>
      <c r="C49" s="5"/>
      <c r="D49" s="5"/>
      <c r="E49" s="5"/>
    </row>
    <row r="50" spans="1:5" ht="15" x14ac:dyDescent="0.2">
      <c r="A50" s="5"/>
      <c r="B50" s="5"/>
      <c r="C50" s="5"/>
      <c r="D50" s="5"/>
      <c r="E50" s="5"/>
    </row>
    <row r="51" spans="1:5" ht="15" x14ac:dyDescent="0.2">
      <c r="A51" s="5"/>
      <c r="B51" s="5"/>
      <c r="C51" s="5"/>
      <c r="D51" s="5"/>
      <c r="E51" s="1"/>
    </row>
    <row r="52" spans="1:5" ht="15" x14ac:dyDescent="0.2">
      <c r="A52" s="1"/>
      <c r="B52" s="1"/>
      <c r="C52" s="5"/>
      <c r="D52" s="5"/>
      <c r="E52" s="1"/>
    </row>
    <row r="53" spans="1:5" x14ac:dyDescent="0.2">
      <c r="A53" s="1"/>
      <c r="B53" s="1"/>
      <c r="C53" s="1"/>
      <c r="D53" s="1"/>
      <c r="E53" s="1"/>
    </row>
    <row r="54" spans="1:5" ht="15.75" x14ac:dyDescent="0.25">
      <c r="A54" s="5"/>
      <c r="B54" s="5"/>
      <c r="C54" s="5"/>
      <c r="D54" s="7"/>
      <c r="E54" s="1"/>
    </row>
    <row r="55" spans="1:5" x14ac:dyDescent="0.2">
      <c r="A55" s="1"/>
      <c r="B55" s="1"/>
      <c r="C55" s="1"/>
      <c r="D55" s="1"/>
      <c r="E55" s="1"/>
    </row>
    <row r="56" spans="1:5" ht="15.75" x14ac:dyDescent="0.25">
      <c r="A56" s="5"/>
      <c r="B56" s="5"/>
      <c r="C56" s="5"/>
      <c r="D56" s="7"/>
      <c r="E56" s="1"/>
    </row>
    <row r="57" spans="1:5" x14ac:dyDescent="0.2">
      <c r="A57" s="1"/>
      <c r="B57" s="1"/>
      <c r="C57" s="1"/>
      <c r="D57" s="1"/>
      <c r="E57" s="1"/>
    </row>
    <row r="58" spans="1:5" ht="15.75" x14ac:dyDescent="0.25">
      <c r="A58" s="5"/>
      <c r="B58" s="5"/>
      <c r="C58" s="5"/>
      <c r="D58" s="7"/>
      <c r="E58" s="1"/>
    </row>
    <row r="59" spans="1:5" x14ac:dyDescent="0.2">
      <c r="A59" s="1"/>
      <c r="B59" s="1"/>
      <c r="C59" s="1"/>
      <c r="D59" s="1"/>
      <c r="E59" s="1"/>
    </row>
    <row r="60" spans="1:5" ht="15.75" x14ac:dyDescent="0.25">
      <c r="A60" s="5"/>
      <c r="B60" s="5"/>
      <c r="C60" s="5"/>
      <c r="D60" s="7"/>
      <c r="E60" s="1"/>
    </row>
    <row r="61" spans="1:5" ht="15" x14ac:dyDescent="0.2">
      <c r="A61" s="5"/>
      <c r="B61" s="5"/>
      <c r="C61" s="13"/>
      <c r="D61" s="5"/>
      <c r="E61" s="1"/>
    </row>
    <row r="62" spans="1:5" ht="15" x14ac:dyDescent="0.2">
      <c r="A62" s="5"/>
      <c r="B62" s="5"/>
      <c r="C62" s="13"/>
      <c r="D62" s="5"/>
      <c r="E62" s="1"/>
    </row>
    <row r="63" spans="1:5" ht="15" x14ac:dyDescent="0.2">
      <c r="A63" s="5"/>
      <c r="B63" s="5"/>
      <c r="C63" s="5"/>
      <c r="D63" s="5"/>
      <c r="E63" s="1"/>
    </row>
    <row r="64" spans="1:5" ht="15" x14ac:dyDescent="0.2">
      <c r="A64" s="5"/>
      <c r="B64" s="5"/>
      <c r="C64" s="5"/>
      <c r="D64" s="5"/>
      <c r="E64" s="1"/>
    </row>
    <row r="65" spans="1:5" ht="15" x14ac:dyDescent="0.2">
      <c r="A65" s="5"/>
      <c r="B65" s="5"/>
      <c r="C65" s="5"/>
      <c r="D65" s="5"/>
      <c r="E65" s="1"/>
    </row>
    <row r="66" spans="1:5" ht="15" x14ac:dyDescent="0.2">
      <c r="A66" s="5"/>
      <c r="B66" s="5"/>
      <c r="C66" s="5"/>
      <c r="D66" s="5"/>
      <c r="E66" s="1"/>
    </row>
    <row r="67" spans="1:5" ht="15" x14ac:dyDescent="0.2">
      <c r="A67" s="1"/>
      <c r="B67" s="1"/>
      <c r="C67" s="5"/>
      <c r="D67" s="5"/>
      <c r="E67" s="1"/>
    </row>
    <row r="68" spans="1:5" x14ac:dyDescent="0.2">
      <c r="A68" s="1"/>
      <c r="B68" s="1"/>
      <c r="C68" s="1"/>
      <c r="D68" s="1"/>
      <c r="E68" s="1"/>
    </row>
    <row r="69" spans="1:5" ht="15.75" x14ac:dyDescent="0.25">
      <c r="A69" s="5"/>
      <c r="B69" s="5"/>
      <c r="C69" s="5"/>
      <c r="D69" s="7"/>
      <c r="E69" s="1"/>
    </row>
    <row r="70" spans="1:5" ht="15" x14ac:dyDescent="0.2">
      <c r="A70" s="5"/>
      <c r="B70" s="5"/>
      <c r="C70" s="13"/>
      <c r="D70" s="5"/>
      <c r="E70" s="1"/>
    </row>
    <row r="71" spans="1:5" ht="15" x14ac:dyDescent="0.2">
      <c r="A71" s="5"/>
      <c r="B71" s="5"/>
      <c r="C71" s="13"/>
      <c r="D71" s="5"/>
      <c r="E71" s="1"/>
    </row>
    <row r="72" spans="1:5" ht="15" x14ac:dyDescent="0.2">
      <c r="A72" s="5"/>
      <c r="B72" s="5"/>
      <c r="C72" s="5"/>
      <c r="D72" s="5"/>
      <c r="E72" s="1"/>
    </row>
    <row r="73" spans="1:5" ht="15" x14ac:dyDescent="0.2">
      <c r="A73" s="5"/>
      <c r="B73" s="5"/>
      <c r="C73" s="5"/>
      <c r="D73" s="5"/>
      <c r="E73" s="1"/>
    </row>
    <row r="74" spans="1:5" ht="15" x14ac:dyDescent="0.2">
      <c r="A74" s="5"/>
      <c r="B74" s="5"/>
      <c r="C74" s="5"/>
      <c r="D74" s="5"/>
      <c r="E74" s="1"/>
    </row>
    <row r="75" spans="1:5" ht="15" x14ac:dyDescent="0.2">
      <c r="A75" s="5"/>
      <c r="B75" s="5"/>
      <c r="C75" s="5"/>
      <c r="D75" s="5"/>
      <c r="E75" s="1"/>
    </row>
    <row r="76" spans="1:5" ht="15" x14ac:dyDescent="0.2">
      <c r="A76" s="1"/>
      <c r="B76" s="1"/>
      <c r="C76" s="5"/>
      <c r="D76" s="5"/>
      <c r="E76" s="1"/>
    </row>
    <row r="77" spans="1:5" ht="15" x14ac:dyDescent="0.2">
      <c r="A77" s="5"/>
      <c r="B77" s="5"/>
      <c r="C77" s="5"/>
      <c r="D77" s="5"/>
      <c r="E77" s="1"/>
    </row>
    <row r="78" spans="1:5" x14ac:dyDescent="0.2">
      <c r="A78" s="1"/>
      <c r="B78" s="1"/>
      <c r="C78" s="1"/>
      <c r="D78" s="1"/>
      <c r="E78" s="1"/>
    </row>
    <row r="79" spans="1:5" ht="15.75" x14ac:dyDescent="0.25">
      <c r="A79" s="5"/>
      <c r="B79" s="5"/>
      <c r="C79" s="5"/>
      <c r="D79" s="7"/>
      <c r="E79" s="1"/>
    </row>
    <row r="80" spans="1:5" x14ac:dyDescent="0.2">
      <c r="A80" s="1"/>
      <c r="B80" s="1"/>
      <c r="C80" s="1"/>
      <c r="D80" s="1"/>
      <c r="E80" s="1"/>
    </row>
    <row r="81" spans="1:5" ht="15.75" x14ac:dyDescent="0.25">
      <c r="A81" s="5"/>
      <c r="B81" s="5"/>
      <c r="C81" s="5"/>
      <c r="D81" s="7"/>
      <c r="E81" s="1"/>
    </row>
    <row r="82" spans="1:5" ht="15" x14ac:dyDescent="0.2">
      <c r="A82" s="5"/>
      <c r="B82" s="5"/>
      <c r="C82" s="5"/>
      <c r="D82" s="5"/>
      <c r="E82" s="1"/>
    </row>
    <row r="83" spans="1:5" ht="15" x14ac:dyDescent="0.2">
      <c r="A83" s="5"/>
      <c r="B83" s="5"/>
      <c r="C83" s="5"/>
      <c r="D83" s="5"/>
      <c r="E83" s="1"/>
    </row>
    <row r="84" spans="1:5" x14ac:dyDescent="0.2">
      <c r="A84" s="1"/>
      <c r="B84" s="1"/>
      <c r="C84" s="1"/>
      <c r="D84" s="1"/>
      <c r="E84" s="1"/>
    </row>
    <row r="85" spans="1:5" ht="15.75" x14ac:dyDescent="0.25">
      <c r="A85" s="5"/>
      <c r="B85" s="5"/>
      <c r="C85" s="5"/>
      <c r="D85" s="7"/>
      <c r="E85" s="1"/>
    </row>
    <row r="86" spans="1:5" x14ac:dyDescent="0.2">
      <c r="A86" s="1"/>
      <c r="B86" s="1"/>
      <c r="C86" s="1"/>
      <c r="D86" s="1"/>
      <c r="E86" s="1"/>
    </row>
    <row r="87" spans="1:5" ht="15.75" x14ac:dyDescent="0.25">
      <c r="A87" s="5"/>
      <c r="B87" s="5"/>
      <c r="C87" s="5"/>
      <c r="D87" s="7"/>
      <c r="E87" s="1"/>
    </row>
    <row r="88" spans="1:5" x14ac:dyDescent="0.2">
      <c r="A88" s="1"/>
      <c r="B88" s="1"/>
      <c r="C88" s="1"/>
      <c r="D88" s="1"/>
      <c r="E88" s="1"/>
    </row>
    <row r="89" spans="1:5" ht="15.75" x14ac:dyDescent="0.25">
      <c r="A89" s="5"/>
      <c r="B89" s="5"/>
      <c r="C89" s="5"/>
      <c r="D89" s="7"/>
      <c r="E89" s="1"/>
    </row>
    <row r="90" spans="1:5" x14ac:dyDescent="0.2">
      <c r="A90" s="1"/>
      <c r="B90" s="1"/>
      <c r="C90" s="1"/>
      <c r="D90" s="1"/>
      <c r="E90" s="1"/>
    </row>
    <row r="91" spans="1:5" ht="15.75" x14ac:dyDescent="0.25">
      <c r="A91" s="14"/>
      <c r="B91" s="7"/>
      <c r="C91" s="7"/>
      <c r="D91" s="1"/>
      <c r="E91" s="1"/>
    </row>
    <row r="92" spans="1:5" ht="15.75" x14ac:dyDescent="0.25">
      <c r="A92" s="14"/>
      <c r="B92" s="7"/>
      <c r="C92" s="7"/>
      <c r="D92" s="1"/>
      <c r="E92" s="1"/>
    </row>
    <row r="93" spans="1:5" x14ac:dyDescent="0.2">
      <c r="A93" s="1"/>
      <c r="B93" s="1"/>
      <c r="C93" s="1"/>
      <c r="D93" s="1"/>
      <c r="E93" s="1"/>
    </row>
    <row r="94" spans="1:5" x14ac:dyDescent="0.2">
      <c r="A94" s="1"/>
      <c r="B94" s="1"/>
      <c r="C94" s="1"/>
      <c r="D94" s="1"/>
      <c r="E94" s="1"/>
    </row>
    <row r="95" spans="1:5" x14ac:dyDescent="0.2">
      <c r="A95" s="1"/>
      <c r="B95" s="1"/>
      <c r="C95" s="1"/>
      <c r="D95" s="1"/>
      <c r="E95" s="1"/>
    </row>
    <row r="96" spans="1:5" x14ac:dyDescent="0.2">
      <c r="A96" s="1"/>
      <c r="B96" s="1"/>
      <c r="C96" s="1"/>
      <c r="D96" s="1"/>
      <c r="E96" s="1"/>
    </row>
    <row r="97" spans="1:5" x14ac:dyDescent="0.2">
      <c r="A97" s="1"/>
      <c r="B97" s="1"/>
      <c r="C97" s="1"/>
      <c r="D97" s="1"/>
      <c r="E97" s="1"/>
    </row>
    <row r="98" spans="1:5" x14ac:dyDescent="0.2">
      <c r="A98" s="1"/>
      <c r="B98" s="1"/>
      <c r="C98" s="1"/>
      <c r="D98" s="1"/>
      <c r="E98" s="1"/>
    </row>
    <row r="99" spans="1:5" x14ac:dyDescent="0.2">
      <c r="A99" s="1"/>
      <c r="B99" s="1"/>
      <c r="C99" s="1"/>
      <c r="D99" s="1"/>
      <c r="E99" s="1"/>
    </row>
    <row r="100" spans="1:5" x14ac:dyDescent="0.2">
      <c r="A100" s="1"/>
      <c r="B100" s="1"/>
      <c r="C100" s="1"/>
      <c r="D100" s="1"/>
      <c r="E100" s="1"/>
    </row>
    <row r="101" spans="1:5" x14ac:dyDescent="0.2">
      <c r="A101" s="1"/>
      <c r="B101" s="1"/>
      <c r="C101" s="1"/>
      <c r="D101" s="1"/>
      <c r="E101" s="1"/>
    </row>
    <row r="102" spans="1:5" x14ac:dyDescent="0.2">
      <c r="A102" s="1"/>
      <c r="B102" s="1"/>
      <c r="C102" s="1"/>
      <c r="D102" s="1"/>
      <c r="E102" s="1"/>
    </row>
    <row r="103" spans="1:5" x14ac:dyDescent="0.2">
      <c r="A103" s="1"/>
      <c r="B103" s="1"/>
      <c r="C103" s="1"/>
      <c r="D103" s="1"/>
      <c r="E103" s="1"/>
    </row>
    <row r="104" spans="1:5" x14ac:dyDescent="0.2">
      <c r="A104" s="1"/>
      <c r="B104" s="1"/>
      <c r="C104" s="1"/>
      <c r="D104" s="1"/>
      <c r="E104" s="1"/>
    </row>
    <row r="105" spans="1:5" x14ac:dyDescent="0.2">
      <c r="A105" s="1"/>
      <c r="B105" s="1"/>
      <c r="C105" s="1"/>
      <c r="D105" s="1"/>
      <c r="E105" s="1"/>
    </row>
    <row r="106" spans="1:5" x14ac:dyDescent="0.2">
      <c r="A106" s="1"/>
      <c r="B106" s="1"/>
      <c r="C106" s="1"/>
      <c r="D106" s="1"/>
      <c r="E106" s="1"/>
    </row>
    <row r="107" spans="1:5" x14ac:dyDescent="0.2">
      <c r="A107" s="1"/>
      <c r="B107" s="1"/>
      <c r="C107" s="1"/>
      <c r="D107" s="1"/>
      <c r="E107" s="1"/>
    </row>
    <row r="108" spans="1:5" x14ac:dyDescent="0.2">
      <c r="A108" s="1"/>
      <c r="B108" s="1"/>
      <c r="C108" s="1"/>
      <c r="D108" s="1"/>
      <c r="E108" s="1"/>
    </row>
    <row r="109" spans="1:5" x14ac:dyDescent="0.2">
      <c r="A109" s="1"/>
      <c r="B109" s="1"/>
      <c r="C109" s="1"/>
      <c r="D109" s="1"/>
      <c r="E109" s="1"/>
    </row>
    <row r="110" spans="1:5" x14ac:dyDescent="0.2">
      <c r="A110" s="1"/>
      <c r="B110" s="1"/>
      <c r="C110" s="1"/>
      <c r="D110" s="1"/>
      <c r="E110" s="1"/>
    </row>
    <row r="111" spans="1:5" x14ac:dyDescent="0.2">
      <c r="A111" s="1"/>
      <c r="B111" s="1"/>
      <c r="C111" s="1"/>
      <c r="D111" s="1"/>
      <c r="E111" s="1"/>
    </row>
    <row r="112" spans="1:5" x14ac:dyDescent="0.2">
      <c r="A112" s="1"/>
      <c r="B112" s="1"/>
      <c r="C112" s="1"/>
      <c r="D112" s="1"/>
      <c r="E112" s="1"/>
    </row>
    <row r="113" spans="1:5" x14ac:dyDescent="0.2">
      <c r="A113" s="1"/>
      <c r="B113" s="1"/>
      <c r="C113" s="1"/>
      <c r="D113" s="1"/>
      <c r="E113" s="1"/>
    </row>
    <row r="114" spans="1:5" x14ac:dyDescent="0.2">
      <c r="A114" s="1"/>
      <c r="B114" s="1"/>
      <c r="C114" s="1"/>
      <c r="D114" s="1"/>
      <c r="E114" s="1"/>
    </row>
    <row r="115" spans="1:5" x14ac:dyDescent="0.2">
      <c r="A115" s="1"/>
      <c r="B115" s="1"/>
      <c r="C115" s="1"/>
      <c r="D115" s="1"/>
      <c r="E115" s="1"/>
    </row>
    <row r="116" spans="1:5" x14ac:dyDescent="0.2">
      <c r="A116" s="1"/>
      <c r="B116" s="1"/>
      <c r="C116" s="1"/>
      <c r="D116" s="1"/>
      <c r="E116" s="1"/>
    </row>
    <row r="117" spans="1:5" x14ac:dyDescent="0.2">
      <c r="A117" s="1"/>
      <c r="B117" s="1"/>
      <c r="C117" s="1"/>
      <c r="D117" s="1"/>
      <c r="E117" s="1"/>
    </row>
    <row r="118" spans="1:5" x14ac:dyDescent="0.2">
      <c r="A118" s="1"/>
      <c r="B118" s="1"/>
      <c r="C118" s="1"/>
      <c r="D118" s="1"/>
      <c r="E118" s="1"/>
    </row>
    <row r="119" spans="1:5" x14ac:dyDescent="0.2">
      <c r="A119" s="1"/>
      <c r="B119" s="1"/>
      <c r="C119" s="1"/>
      <c r="D119" s="1"/>
      <c r="E119" s="1"/>
    </row>
    <row r="120" spans="1:5" x14ac:dyDescent="0.2">
      <c r="A120" s="1"/>
      <c r="B120" s="1"/>
      <c r="C120" s="1"/>
      <c r="D120" s="1"/>
      <c r="E120" s="1"/>
    </row>
    <row r="121" spans="1:5" x14ac:dyDescent="0.2">
      <c r="A121" s="1"/>
      <c r="B121" s="1"/>
      <c r="C121" s="1"/>
      <c r="D121" s="1"/>
      <c r="E121" s="1"/>
    </row>
    <row r="122" spans="1:5" x14ac:dyDescent="0.2">
      <c r="A122" s="1"/>
      <c r="B122" s="1"/>
      <c r="C122" s="1"/>
      <c r="D122" s="1"/>
      <c r="E122" s="1"/>
    </row>
    <row r="123" spans="1:5" x14ac:dyDescent="0.2">
      <c r="A123" s="1"/>
      <c r="B123" s="1"/>
      <c r="C123" s="1"/>
      <c r="D123" s="1"/>
      <c r="E123" s="1"/>
    </row>
    <row r="124" spans="1:5" x14ac:dyDescent="0.2">
      <c r="A124" s="1"/>
      <c r="B124" s="1"/>
      <c r="C124" s="1"/>
      <c r="D124" s="1"/>
      <c r="E124" s="1"/>
    </row>
    <row r="125" spans="1:5" x14ac:dyDescent="0.2">
      <c r="A125" s="1"/>
      <c r="B125" s="1"/>
      <c r="C125" s="1"/>
      <c r="D125" s="1"/>
      <c r="E125" s="1"/>
    </row>
    <row r="126" spans="1:5" x14ac:dyDescent="0.2">
      <c r="A126" s="1"/>
      <c r="B126" s="1"/>
      <c r="C126" s="1"/>
      <c r="D126" s="1"/>
      <c r="E126" s="1"/>
    </row>
    <row r="127" spans="1:5" x14ac:dyDescent="0.2">
      <c r="A127" s="1"/>
      <c r="B127" s="1"/>
      <c r="C127" s="1"/>
      <c r="D127" s="1"/>
      <c r="E127" s="1"/>
    </row>
    <row r="128" spans="1:5" x14ac:dyDescent="0.2">
      <c r="A128" s="1"/>
      <c r="B128" s="1"/>
      <c r="C128" s="1"/>
      <c r="D128" s="1"/>
      <c r="E128" s="1"/>
    </row>
    <row r="129" spans="1:5" x14ac:dyDescent="0.2">
      <c r="A129" s="1"/>
      <c r="B129" s="1"/>
      <c r="C129" s="1"/>
      <c r="D129" s="1"/>
      <c r="E129" s="1"/>
    </row>
    <row r="130" spans="1:5" x14ac:dyDescent="0.2">
      <c r="A130" s="1"/>
      <c r="B130" s="1"/>
      <c r="C130" s="1"/>
      <c r="D130" s="1"/>
      <c r="E130" s="1"/>
    </row>
    <row r="131" spans="1:5" x14ac:dyDescent="0.2">
      <c r="A131" s="1"/>
      <c r="B131" s="1"/>
      <c r="C131" s="1"/>
      <c r="D131" s="1"/>
      <c r="E131" s="1"/>
    </row>
    <row r="132" spans="1:5" x14ac:dyDescent="0.2">
      <c r="A132" s="1"/>
      <c r="B132" s="1"/>
      <c r="C132" s="1"/>
      <c r="D132" s="1"/>
      <c r="E132" s="1"/>
    </row>
    <row r="133" spans="1:5" x14ac:dyDescent="0.2">
      <c r="A133" s="1"/>
      <c r="B133" s="1"/>
      <c r="C133" s="1"/>
      <c r="D133" s="1"/>
      <c r="E133" s="1"/>
    </row>
    <row r="134" spans="1:5" x14ac:dyDescent="0.2">
      <c r="A134" s="1"/>
      <c r="B134" s="1"/>
      <c r="C134" s="1"/>
      <c r="D134" s="1"/>
      <c r="E134" s="1"/>
    </row>
    <row r="135" spans="1:5" x14ac:dyDescent="0.2">
      <c r="A135" s="1"/>
      <c r="B135" s="1"/>
      <c r="C135" s="1"/>
      <c r="D135" s="1"/>
      <c r="E135" s="1"/>
    </row>
    <row r="136" spans="1:5" x14ac:dyDescent="0.2">
      <c r="A136" s="1"/>
      <c r="B136" s="1"/>
      <c r="C136" s="1"/>
      <c r="D136" s="1"/>
      <c r="E136" s="1"/>
    </row>
    <row r="137" spans="1:5" x14ac:dyDescent="0.2">
      <c r="A137" s="1"/>
      <c r="B137" s="1"/>
      <c r="C137" s="1"/>
      <c r="D137" s="1"/>
      <c r="E137" s="1"/>
    </row>
    <row r="138" spans="1:5" x14ac:dyDescent="0.2">
      <c r="A138" s="1"/>
      <c r="B138" s="1"/>
      <c r="C138" s="1"/>
      <c r="D138" s="1"/>
      <c r="E138" s="1"/>
    </row>
    <row r="139" spans="1:5" x14ac:dyDescent="0.2">
      <c r="A139" s="1"/>
      <c r="B139" s="1"/>
      <c r="C139" s="1"/>
      <c r="D139" s="1"/>
      <c r="E139" s="1"/>
    </row>
    <row r="140" spans="1:5" x14ac:dyDescent="0.2">
      <c r="A140" s="1"/>
      <c r="B140" s="1"/>
      <c r="C140" s="1"/>
      <c r="D140" s="1"/>
      <c r="E140" s="1"/>
    </row>
    <row r="141" spans="1:5" x14ac:dyDescent="0.2">
      <c r="A141" s="1"/>
      <c r="B141" s="1"/>
      <c r="C141" s="1"/>
      <c r="D141" s="1"/>
      <c r="E141" s="1"/>
    </row>
    <row r="142" spans="1:5" x14ac:dyDescent="0.2">
      <c r="A142" s="1"/>
      <c r="B142" s="1"/>
      <c r="C142" s="1"/>
      <c r="D142" s="1"/>
      <c r="E142" s="1"/>
    </row>
    <row r="143" spans="1:5" x14ac:dyDescent="0.2">
      <c r="A143" s="1"/>
      <c r="B143" s="1"/>
      <c r="C143" s="1"/>
      <c r="D143" s="1"/>
      <c r="E143" s="1"/>
    </row>
    <row r="144" spans="1:5" x14ac:dyDescent="0.2">
      <c r="A144" s="1"/>
      <c r="B144" s="1"/>
      <c r="C144" s="1"/>
      <c r="D144" s="1"/>
      <c r="E144" s="1"/>
    </row>
    <row r="145" spans="1:5" x14ac:dyDescent="0.2">
      <c r="A145" s="1"/>
      <c r="B145" s="1"/>
      <c r="C145" s="1"/>
      <c r="D145" s="1"/>
      <c r="E145" s="1"/>
    </row>
    <row r="146" spans="1:5" x14ac:dyDescent="0.2">
      <c r="A146" s="1"/>
      <c r="B146" s="1"/>
      <c r="C146" s="1"/>
      <c r="D146" s="1"/>
      <c r="E146" s="1"/>
    </row>
    <row r="147" spans="1:5" x14ac:dyDescent="0.2">
      <c r="A147" s="1"/>
      <c r="B147" s="1"/>
      <c r="C147" s="1"/>
      <c r="D147" s="1"/>
      <c r="E147" s="1"/>
    </row>
    <row r="148" spans="1:5" x14ac:dyDescent="0.2">
      <c r="A148" s="1"/>
      <c r="B148" s="1"/>
      <c r="C148" s="1"/>
      <c r="D148" s="1"/>
      <c r="E148" s="1"/>
    </row>
    <row r="149" spans="1:5" x14ac:dyDescent="0.2">
      <c r="A149" s="1"/>
      <c r="B149" s="1"/>
      <c r="C149" s="1"/>
      <c r="D149" s="1"/>
      <c r="E149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" workbookViewId="0">
      <selection activeCell="G26" sqref="G26"/>
    </sheetView>
  </sheetViews>
  <sheetFormatPr defaultRowHeight="12.75" x14ac:dyDescent="0.2"/>
  <cols>
    <col min="1" max="1" width="3.5703125" customWidth="1"/>
    <col min="2" max="2" width="36.42578125" customWidth="1"/>
    <col min="3" max="3" width="12.28515625" customWidth="1"/>
    <col min="4" max="4" width="16.85546875" customWidth="1"/>
  </cols>
  <sheetData>
    <row r="1" spans="1:5" ht="15.75" x14ac:dyDescent="0.25">
      <c r="A1" s="3"/>
      <c r="B1" s="4" t="s">
        <v>40</v>
      </c>
      <c r="C1" s="4"/>
      <c r="D1" s="17" t="s">
        <v>60</v>
      </c>
      <c r="E1" s="3"/>
    </row>
    <row r="2" spans="1:5" ht="35.25" customHeight="1" x14ac:dyDescent="0.2">
      <c r="A2" s="6"/>
      <c r="B2" s="6"/>
      <c r="C2" s="6" t="s">
        <v>44</v>
      </c>
      <c r="D2" s="18" t="s">
        <v>76</v>
      </c>
      <c r="E2" s="3"/>
    </row>
    <row r="3" spans="1:5" ht="15.75" x14ac:dyDescent="0.25">
      <c r="A3" s="11">
        <v>1</v>
      </c>
      <c r="B3" s="11" t="s">
        <v>3</v>
      </c>
      <c r="C3" s="11"/>
      <c r="D3" s="2">
        <f>SUM(D4+D5+D6+D7+D8+D9)</f>
        <v>111333</v>
      </c>
      <c r="E3" s="3"/>
    </row>
    <row r="4" spans="1:5" ht="15" x14ac:dyDescent="0.2">
      <c r="A4" s="6"/>
      <c r="B4" s="6" t="s">
        <v>6</v>
      </c>
      <c r="C4" s="6">
        <v>103</v>
      </c>
      <c r="D4" s="6">
        <v>3513</v>
      </c>
      <c r="E4" s="3"/>
    </row>
    <row r="5" spans="1:5" ht="15" x14ac:dyDescent="0.2">
      <c r="A5" s="6"/>
      <c r="B5" s="6" t="s">
        <v>7</v>
      </c>
      <c r="C5" s="6">
        <v>1301</v>
      </c>
      <c r="D5" s="6">
        <v>30000</v>
      </c>
      <c r="E5" s="3"/>
    </row>
    <row r="6" spans="1:5" ht="15" x14ac:dyDescent="0.2">
      <c r="A6" s="6"/>
      <c r="B6" s="6" t="s">
        <v>8</v>
      </c>
      <c r="C6" s="6">
        <v>1303</v>
      </c>
      <c r="D6" s="6">
        <v>60400</v>
      </c>
      <c r="E6" s="3"/>
    </row>
    <row r="7" spans="1:5" ht="15" x14ac:dyDescent="0.2">
      <c r="A7" s="6"/>
      <c r="B7" s="6" t="s">
        <v>9</v>
      </c>
      <c r="C7" s="6">
        <v>1304</v>
      </c>
      <c r="D7" s="6">
        <v>17000</v>
      </c>
      <c r="E7" s="3"/>
    </row>
    <row r="8" spans="1:5" ht="15" x14ac:dyDescent="0.2">
      <c r="A8" s="6"/>
      <c r="B8" s="6" t="s">
        <v>37</v>
      </c>
      <c r="C8" s="6">
        <v>1308</v>
      </c>
      <c r="D8" s="6">
        <v>20</v>
      </c>
      <c r="E8" s="3"/>
    </row>
    <row r="9" spans="1:5" ht="15" x14ac:dyDescent="0.2">
      <c r="A9" s="6"/>
      <c r="B9" s="6" t="s">
        <v>10</v>
      </c>
      <c r="C9" s="6">
        <v>2000</v>
      </c>
      <c r="D9" s="6">
        <v>400</v>
      </c>
      <c r="E9" s="3"/>
    </row>
    <row r="10" spans="1:5" ht="15.75" x14ac:dyDescent="0.25">
      <c r="A10" s="11">
        <v>2</v>
      </c>
      <c r="B10" s="11" t="s">
        <v>4</v>
      </c>
      <c r="C10" s="11"/>
      <c r="D10" s="2">
        <f>SUM(D11:D25)</f>
        <v>205069</v>
      </c>
      <c r="E10" s="3"/>
    </row>
    <row r="11" spans="1:5" ht="15" x14ac:dyDescent="0.2">
      <c r="A11" s="6"/>
      <c r="B11" s="6" t="s">
        <v>11</v>
      </c>
      <c r="C11" s="6">
        <v>2405</v>
      </c>
      <c r="D11" s="6">
        <v>11000</v>
      </c>
      <c r="E11" s="3"/>
    </row>
    <row r="12" spans="1:5" ht="15" x14ac:dyDescent="0.2">
      <c r="A12" s="6"/>
      <c r="B12" s="6" t="s">
        <v>12</v>
      </c>
      <c r="C12" s="6">
        <v>2406</v>
      </c>
      <c r="D12" s="6">
        <v>15000</v>
      </c>
      <c r="E12" s="3"/>
    </row>
    <row r="13" spans="1:5" ht="15" x14ac:dyDescent="0.2">
      <c r="A13" s="6"/>
      <c r="B13" s="6" t="s">
        <v>13</v>
      </c>
      <c r="C13" s="6">
        <v>2408</v>
      </c>
      <c r="D13" s="6">
        <v>69</v>
      </c>
      <c r="E13" s="3"/>
    </row>
    <row r="14" spans="1:5" ht="15" x14ac:dyDescent="0.2">
      <c r="A14" s="6"/>
      <c r="B14" s="6" t="s">
        <v>14</v>
      </c>
      <c r="C14" s="6">
        <v>2701</v>
      </c>
      <c r="D14" s="6">
        <v>26000</v>
      </c>
      <c r="E14" s="3"/>
    </row>
    <row r="15" spans="1:5" ht="15" x14ac:dyDescent="0.2">
      <c r="A15" s="6"/>
      <c r="B15" s="6" t="s">
        <v>15</v>
      </c>
      <c r="C15" s="6">
        <v>2704</v>
      </c>
      <c r="D15" s="6">
        <v>21000</v>
      </c>
      <c r="E15" s="3"/>
    </row>
    <row r="16" spans="1:5" ht="15" x14ac:dyDescent="0.2">
      <c r="A16" s="6"/>
      <c r="B16" s="6" t="s">
        <v>16</v>
      </c>
      <c r="C16" s="6">
        <v>2705</v>
      </c>
      <c r="D16" s="6">
        <v>1500</v>
      </c>
      <c r="E16" s="3"/>
    </row>
    <row r="17" spans="1:5" ht="15" x14ac:dyDescent="0.2">
      <c r="A17" s="6"/>
      <c r="B17" s="6" t="s">
        <v>17</v>
      </c>
      <c r="C17" s="6">
        <v>2707</v>
      </c>
      <c r="D17" s="6">
        <v>90000</v>
      </c>
      <c r="E17" s="3"/>
    </row>
    <row r="18" spans="1:5" ht="15" x14ac:dyDescent="0.2">
      <c r="A18" s="6"/>
      <c r="B18" s="6" t="s">
        <v>18</v>
      </c>
      <c r="C18" s="6">
        <v>2710</v>
      </c>
      <c r="D18" s="6">
        <v>2500</v>
      </c>
      <c r="E18" s="3"/>
    </row>
    <row r="19" spans="1:5" ht="15" x14ac:dyDescent="0.2">
      <c r="A19" s="6"/>
      <c r="B19" s="6" t="s">
        <v>19</v>
      </c>
      <c r="C19" s="6">
        <v>2711</v>
      </c>
      <c r="D19" s="6">
        <v>17000</v>
      </c>
      <c r="E19" s="3"/>
    </row>
    <row r="20" spans="1:5" ht="15" x14ac:dyDescent="0.2">
      <c r="A20" s="6"/>
      <c r="B20" s="6" t="s">
        <v>20</v>
      </c>
      <c r="C20" s="6">
        <v>2729</v>
      </c>
      <c r="D20" s="6">
        <v>3500</v>
      </c>
      <c r="E20" s="3"/>
    </row>
    <row r="21" spans="1:5" ht="15" x14ac:dyDescent="0.2">
      <c r="A21" s="6"/>
      <c r="B21" s="6" t="s">
        <v>21</v>
      </c>
      <c r="C21" s="6">
        <v>2800</v>
      </c>
      <c r="D21" s="6">
        <v>16000</v>
      </c>
      <c r="E21" s="3"/>
    </row>
    <row r="22" spans="1:5" ht="15" x14ac:dyDescent="0.2">
      <c r="A22" s="6"/>
      <c r="B22" s="6" t="s">
        <v>22</v>
      </c>
      <c r="C22" s="6">
        <v>3619</v>
      </c>
      <c r="D22" s="6">
        <v>2500</v>
      </c>
      <c r="E22" s="3"/>
    </row>
    <row r="23" spans="1:5" ht="15" x14ac:dyDescent="0.2">
      <c r="A23" s="6"/>
      <c r="B23" s="6" t="s">
        <v>23</v>
      </c>
      <c r="C23" s="6">
        <v>3702</v>
      </c>
      <c r="D23" s="6">
        <v>-1000</v>
      </c>
      <c r="E23" s="3"/>
    </row>
    <row r="24" spans="1:5" ht="15" x14ac:dyDescent="0.2">
      <c r="A24" s="6"/>
      <c r="B24" s="6" t="s">
        <v>24</v>
      </c>
      <c r="C24" s="6">
        <v>4040</v>
      </c>
      <c r="D24" s="6"/>
      <c r="E24" s="3"/>
    </row>
    <row r="25" spans="1:5" ht="15" x14ac:dyDescent="0.2">
      <c r="A25" s="6"/>
      <c r="B25" s="6" t="s">
        <v>74</v>
      </c>
      <c r="C25" s="6">
        <v>4029</v>
      </c>
      <c r="D25" s="6"/>
      <c r="E25" s="3"/>
    </row>
    <row r="26" spans="1:5" ht="15" x14ac:dyDescent="0.2">
      <c r="A26" s="6"/>
      <c r="B26" s="6"/>
      <c r="C26" s="6">
        <v>4500</v>
      </c>
      <c r="D26" s="6"/>
      <c r="E26" s="3"/>
    </row>
    <row r="27" spans="1:5" ht="15.75" x14ac:dyDescent="0.25">
      <c r="A27" s="2">
        <v>3</v>
      </c>
      <c r="B27" s="2" t="s">
        <v>38</v>
      </c>
      <c r="C27" s="2"/>
      <c r="D27" s="2">
        <f>SUM(D28+D29+D30+D32+D33)</f>
        <v>543800</v>
      </c>
      <c r="E27" s="3"/>
    </row>
    <row r="28" spans="1:5" ht="15.75" x14ac:dyDescent="0.25">
      <c r="A28" s="2"/>
      <c r="B28" s="8" t="s">
        <v>39</v>
      </c>
      <c r="C28" s="8">
        <v>3112</v>
      </c>
      <c r="D28" s="8">
        <v>417900</v>
      </c>
      <c r="E28" s="3"/>
    </row>
    <row r="29" spans="1:5" ht="15.75" x14ac:dyDescent="0.25">
      <c r="A29" s="2"/>
      <c r="B29" s="8" t="s">
        <v>69</v>
      </c>
      <c r="C29" s="8">
        <v>3112</v>
      </c>
      <c r="D29" s="8">
        <v>27900</v>
      </c>
      <c r="E29" s="3"/>
    </row>
    <row r="30" spans="1:5" ht="15.75" x14ac:dyDescent="0.25">
      <c r="A30" s="2"/>
      <c r="B30" s="8" t="s">
        <v>5</v>
      </c>
      <c r="C30" s="8">
        <v>3113</v>
      </c>
      <c r="D30" s="8">
        <v>139000</v>
      </c>
      <c r="E30" s="3"/>
    </row>
    <row r="31" spans="1:5" ht="15.75" x14ac:dyDescent="0.25">
      <c r="A31" s="2"/>
      <c r="B31" s="8"/>
      <c r="C31" s="8">
        <v>3118</v>
      </c>
      <c r="D31" s="8"/>
      <c r="E31" s="3"/>
    </row>
    <row r="32" spans="1:5" ht="15.75" x14ac:dyDescent="0.25">
      <c r="A32" s="2"/>
      <c r="B32" s="8" t="s">
        <v>43</v>
      </c>
      <c r="C32" s="8">
        <v>6100</v>
      </c>
      <c r="D32" s="6">
        <v>-41000</v>
      </c>
      <c r="E32" s="3"/>
    </row>
    <row r="33" spans="1:5" ht="15.75" x14ac:dyDescent="0.25">
      <c r="A33" s="2"/>
      <c r="B33" s="8" t="s">
        <v>43</v>
      </c>
      <c r="C33" s="8">
        <v>6200</v>
      </c>
      <c r="D33" s="6">
        <v>0</v>
      </c>
      <c r="E33" s="3"/>
    </row>
    <row r="34" spans="1:5" ht="15.75" x14ac:dyDescent="0.25">
      <c r="A34" s="2">
        <v>5</v>
      </c>
      <c r="B34" s="9" t="s">
        <v>61</v>
      </c>
      <c r="C34" s="8">
        <v>7600</v>
      </c>
      <c r="D34" s="2"/>
      <c r="E34" s="3"/>
    </row>
    <row r="35" spans="1:5" ht="15.75" x14ac:dyDescent="0.25">
      <c r="A35" s="2"/>
      <c r="B35" s="8" t="s">
        <v>77</v>
      </c>
      <c r="C35" s="8">
        <v>8372</v>
      </c>
      <c r="D35" s="2"/>
      <c r="E35" s="3"/>
    </row>
    <row r="36" spans="1:5" ht="15.75" x14ac:dyDescent="0.25">
      <c r="A36" s="2"/>
      <c r="B36" s="8"/>
      <c r="C36" s="8">
        <v>8382</v>
      </c>
      <c r="D36" s="2"/>
      <c r="E36" s="3"/>
    </row>
    <row r="37" spans="1:5" ht="15.75" x14ac:dyDescent="0.25">
      <c r="A37" s="2"/>
      <c r="B37" s="8" t="s">
        <v>62</v>
      </c>
      <c r="C37" s="8">
        <v>8381</v>
      </c>
      <c r="D37" s="6"/>
      <c r="E37" s="3"/>
    </row>
    <row r="38" spans="1:5" ht="15.75" x14ac:dyDescent="0.25">
      <c r="A38" s="2">
        <v>6</v>
      </c>
      <c r="B38" s="9" t="s">
        <v>2</v>
      </c>
      <c r="C38" s="9"/>
      <c r="D38" s="2">
        <f>SUM(D39+D40)</f>
        <v>289615</v>
      </c>
      <c r="E38" s="3"/>
    </row>
    <row r="39" spans="1:5" ht="15" x14ac:dyDescent="0.2">
      <c r="A39" s="6"/>
      <c r="B39" s="8" t="s">
        <v>41</v>
      </c>
      <c r="C39" s="8">
        <v>9501</v>
      </c>
      <c r="D39" s="6">
        <v>394615</v>
      </c>
      <c r="E39" s="3"/>
    </row>
    <row r="40" spans="1:5" ht="15" x14ac:dyDescent="0.2">
      <c r="A40" s="6"/>
      <c r="B40" s="8" t="s">
        <v>42</v>
      </c>
      <c r="C40" s="8">
        <v>9507</v>
      </c>
      <c r="D40" s="6">
        <v>-105000</v>
      </c>
      <c r="E40" s="3"/>
    </row>
    <row r="41" spans="1:5" ht="15.75" x14ac:dyDescent="0.25">
      <c r="A41" s="6"/>
      <c r="B41" s="2" t="s">
        <v>1</v>
      </c>
      <c r="C41" s="2"/>
      <c r="D41" s="2">
        <f>SUM(D38+D34+D27+D10+D3+D35+D36)</f>
        <v>1149817</v>
      </c>
      <c r="E41" s="3"/>
    </row>
    <row r="42" spans="1:5" ht="15" x14ac:dyDescent="0.2">
      <c r="A42" s="3"/>
      <c r="B42" s="3"/>
      <c r="C42" s="3"/>
      <c r="D42" s="3"/>
      <c r="E42" s="3"/>
    </row>
    <row r="43" spans="1:5" ht="15" x14ac:dyDescent="0.2">
      <c r="A43" s="15" t="s">
        <v>63</v>
      </c>
      <c r="B43" s="15"/>
      <c r="C43" s="3"/>
      <c r="D43" s="3"/>
      <c r="E43" s="3"/>
    </row>
    <row r="44" spans="1:5" ht="15" x14ac:dyDescent="0.2">
      <c r="A44" s="15" t="s">
        <v>64</v>
      </c>
      <c r="B44" s="15"/>
      <c r="C44" s="3"/>
      <c r="D44" s="3"/>
      <c r="E44" s="3"/>
    </row>
    <row r="45" spans="1:5" ht="15" x14ac:dyDescent="0.2">
      <c r="A45" s="15"/>
      <c r="B45" s="15"/>
      <c r="C45" s="3"/>
      <c r="D45" s="3"/>
      <c r="E45" s="3"/>
    </row>
    <row r="46" spans="1:5" ht="15" x14ac:dyDescent="0.2">
      <c r="A46" s="15" t="s">
        <v>25</v>
      </c>
      <c r="B46" s="15"/>
      <c r="C46" s="3"/>
      <c r="D46" s="3"/>
      <c r="E46" s="3"/>
    </row>
    <row r="47" spans="1:5" ht="15" x14ac:dyDescent="0.2">
      <c r="A47" s="15" t="s">
        <v>26</v>
      </c>
      <c r="B47" s="15"/>
      <c r="C47" s="3"/>
      <c r="D47" s="3"/>
      <c r="E47" s="3"/>
    </row>
    <row r="48" spans="1:5" ht="15" x14ac:dyDescent="0.2">
      <c r="A48" s="15" t="s">
        <v>65</v>
      </c>
      <c r="B48" s="15"/>
      <c r="C48" s="3"/>
      <c r="D48" s="3"/>
      <c r="E48" s="3"/>
    </row>
    <row r="49" spans="1:5" ht="15" x14ac:dyDescent="0.2">
      <c r="A49" s="3"/>
      <c r="B49" s="3"/>
      <c r="C49" s="3"/>
      <c r="D49" s="3"/>
      <c r="E49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topLeftCell="A10" workbookViewId="0">
      <selection activeCell="C20" sqref="C20"/>
    </sheetView>
  </sheetViews>
  <sheetFormatPr defaultRowHeight="12" x14ac:dyDescent="0.2"/>
  <cols>
    <col min="1" max="1" width="34.85546875" style="19" customWidth="1"/>
    <col min="2" max="2" width="8.7109375" style="19" customWidth="1"/>
    <col min="3" max="3" width="9.140625" style="19" customWidth="1"/>
    <col min="4" max="4" width="9.140625" style="25"/>
    <col min="5" max="13" width="9.140625" style="19"/>
    <col min="14" max="14" width="7.5703125" style="19" customWidth="1"/>
    <col min="15" max="253" width="9.140625" style="19"/>
    <col min="254" max="254" width="34.85546875" style="19" customWidth="1"/>
    <col min="255" max="255" width="8.7109375" style="19" customWidth="1"/>
    <col min="256" max="256" width="9.140625" style="19" customWidth="1"/>
    <col min="257" max="257" width="9.140625" style="19"/>
    <col min="258" max="258" width="8.42578125" style="19" customWidth="1"/>
    <col min="259" max="259" width="9.7109375" style="19" customWidth="1"/>
    <col min="260" max="260" width="10" style="19" customWidth="1"/>
    <col min="261" max="269" width="9.140625" style="19"/>
    <col min="270" max="270" width="7.5703125" style="19" customWidth="1"/>
    <col min="271" max="509" width="9.140625" style="19"/>
    <col min="510" max="510" width="34.85546875" style="19" customWidth="1"/>
    <col min="511" max="511" width="8.7109375" style="19" customWidth="1"/>
    <col min="512" max="512" width="9.140625" style="19" customWidth="1"/>
    <col min="513" max="513" width="9.140625" style="19"/>
    <col min="514" max="514" width="8.42578125" style="19" customWidth="1"/>
    <col min="515" max="515" width="9.7109375" style="19" customWidth="1"/>
    <col min="516" max="516" width="10" style="19" customWidth="1"/>
    <col min="517" max="525" width="9.140625" style="19"/>
    <col min="526" max="526" width="7.5703125" style="19" customWidth="1"/>
    <col min="527" max="765" width="9.140625" style="19"/>
    <col min="766" max="766" width="34.85546875" style="19" customWidth="1"/>
    <col min="767" max="767" width="8.7109375" style="19" customWidth="1"/>
    <col min="768" max="768" width="9.140625" style="19" customWidth="1"/>
    <col min="769" max="769" width="9.140625" style="19"/>
    <col min="770" max="770" width="8.42578125" style="19" customWidth="1"/>
    <col min="771" max="771" width="9.7109375" style="19" customWidth="1"/>
    <col min="772" max="772" width="10" style="19" customWidth="1"/>
    <col min="773" max="781" width="9.140625" style="19"/>
    <col min="782" max="782" width="7.5703125" style="19" customWidth="1"/>
    <col min="783" max="1021" width="9.140625" style="19"/>
    <col min="1022" max="1022" width="34.85546875" style="19" customWidth="1"/>
    <col min="1023" max="1023" width="8.7109375" style="19" customWidth="1"/>
    <col min="1024" max="1024" width="9.140625" style="19" customWidth="1"/>
    <col min="1025" max="1025" width="9.140625" style="19"/>
    <col min="1026" max="1026" width="8.42578125" style="19" customWidth="1"/>
    <col min="1027" max="1027" width="9.7109375" style="19" customWidth="1"/>
    <col min="1028" max="1028" width="10" style="19" customWidth="1"/>
    <col min="1029" max="1037" width="9.140625" style="19"/>
    <col min="1038" max="1038" width="7.5703125" style="19" customWidth="1"/>
    <col min="1039" max="1277" width="9.140625" style="19"/>
    <col min="1278" max="1278" width="34.85546875" style="19" customWidth="1"/>
    <col min="1279" max="1279" width="8.7109375" style="19" customWidth="1"/>
    <col min="1280" max="1280" width="9.140625" style="19" customWidth="1"/>
    <col min="1281" max="1281" width="9.140625" style="19"/>
    <col min="1282" max="1282" width="8.42578125" style="19" customWidth="1"/>
    <col min="1283" max="1283" width="9.7109375" style="19" customWidth="1"/>
    <col min="1284" max="1284" width="10" style="19" customWidth="1"/>
    <col min="1285" max="1293" width="9.140625" style="19"/>
    <col min="1294" max="1294" width="7.5703125" style="19" customWidth="1"/>
    <col min="1295" max="1533" width="9.140625" style="19"/>
    <col min="1534" max="1534" width="34.85546875" style="19" customWidth="1"/>
    <col min="1535" max="1535" width="8.7109375" style="19" customWidth="1"/>
    <col min="1536" max="1536" width="9.140625" style="19" customWidth="1"/>
    <col min="1537" max="1537" width="9.140625" style="19"/>
    <col min="1538" max="1538" width="8.42578125" style="19" customWidth="1"/>
    <col min="1539" max="1539" width="9.7109375" style="19" customWidth="1"/>
    <col min="1540" max="1540" width="10" style="19" customWidth="1"/>
    <col min="1541" max="1549" width="9.140625" style="19"/>
    <col min="1550" max="1550" width="7.5703125" style="19" customWidth="1"/>
    <col min="1551" max="1789" width="9.140625" style="19"/>
    <col min="1790" max="1790" width="34.85546875" style="19" customWidth="1"/>
    <col min="1791" max="1791" width="8.7109375" style="19" customWidth="1"/>
    <col min="1792" max="1792" width="9.140625" style="19" customWidth="1"/>
    <col min="1793" max="1793" width="9.140625" style="19"/>
    <col min="1794" max="1794" width="8.42578125" style="19" customWidth="1"/>
    <col min="1795" max="1795" width="9.7109375" style="19" customWidth="1"/>
    <col min="1796" max="1796" width="10" style="19" customWidth="1"/>
    <col min="1797" max="1805" width="9.140625" style="19"/>
    <col min="1806" max="1806" width="7.5703125" style="19" customWidth="1"/>
    <col min="1807" max="2045" width="9.140625" style="19"/>
    <col min="2046" max="2046" width="34.85546875" style="19" customWidth="1"/>
    <col min="2047" max="2047" width="8.7109375" style="19" customWidth="1"/>
    <col min="2048" max="2048" width="9.140625" style="19" customWidth="1"/>
    <col min="2049" max="2049" width="9.140625" style="19"/>
    <col min="2050" max="2050" width="8.42578125" style="19" customWidth="1"/>
    <col min="2051" max="2051" width="9.7109375" style="19" customWidth="1"/>
    <col min="2052" max="2052" width="10" style="19" customWidth="1"/>
    <col min="2053" max="2061" width="9.140625" style="19"/>
    <col min="2062" max="2062" width="7.5703125" style="19" customWidth="1"/>
    <col min="2063" max="2301" width="9.140625" style="19"/>
    <col min="2302" max="2302" width="34.85546875" style="19" customWidth="1"/>
    <col min="2303" max="2303" width="8.7109375" style="19" customWidth="1"/>
    <col min="2304" max="2304" width="9.140625" style="19" customWidth="1"/>
    <col min="2305" max="2305" width="9.140625" style="19"/>
    <col min="2306" max="2306" width="8.42578125" style="19" customWidth="1"/>
    <col min="2307" max="2307" width="9.7109375" style="19" customWidth="1"/>
    <col min="2308" max="2308" width="10" style="19" customWidth="1"/>
    <col min="2309" max="2317" width="9.140625" style="19"/>
    <col min="2318" max="2318" width="7.5703125" style="19" customWidth="1"/>
    <col min="2319" max="2557" width="9.140625" style="19"/>
    <col min="2558" max="2558" width="34.85546875" style="19" customWidth="1"/>
    <col min="2559" max="2559" width="8.7109375" style="19" customWidth="1"/>
    <col min="2560" max="2560" width="9.140625" style="19" customWidth="1"/>
    <col min="2561" max="2561" width="9.140625" style="19"/>
    <col min="2562" max="2562" width="8.42578125" style="19" customWidth="1"/>
    <col min="2563" max="2563" width="9.7109375" style="19" customWidth="1"/>
    <col min="2564" max="2564" width="10" style="19" customWidth="1"/>
    <col min="2565" max="2573" width="9.140625" style="19"/>
    <col min="2574" max="2574" width="7.5703125" style="19" customWidth="1"/>
    <col min="2575" max="2813" width="9.140625" style="19"/>
    <col min="2814" max="2814" width="34.85546875" style="19" customWidth="1"/>
    <col min="2815" max="2815" width="8.7109375" style="19" customWidth="1"/>
    <col min="2816" max="2816" width="9.140625" style="19" customWidth="1"/>
    <col min="2817" max="2817" width="9.140625" style="19"/>
    <col min="2818" max="2818" width="8.42578125" style="19" customWidth="1"/>
    <col min="2819" max="2819" width="9.7109375" style="19" customWidth="1"/>
    <col min="2820" max="2820" width="10" style="19" customWidth="1"/>
    <col min="2821" max="2829" width="9.140625" style="19"/>
    <col min="2830" max="2830" width="7.5703125" style="19" customWidth="1"/>
    <col min="2831" max="3069" width="9.140625" style="19"/>
    <col min="3070" max="3070" width="34.85546875" style="19" customWidth="1"/>
    <col min="3071" max="3071" width="8.7109375" style="19" customWidth="1"/>
    <col min="3072" max="3072" width="9.140625" style="19" customWidth="1"/>
    <col min="3073" max="3073" width="9.140625" style="19"/>
    <col min="3074" max="3074" width="8.42578125" style="19" customWidth="1"/>
    <col min="3075" max="3075" width="9.7109375" style="19" customWidth="1"/>
    <col min="3076" max="3076" width="10" style="19" customWidth="1"/>
    <col min="3077" max="3085" width="9.140625" style="19"/>
    <col min="3086" max="3086" width="7.5703125" style="19" customWidth="1"/>
    <col min="3087" max="3325" width="9.140625" style="19"/>
    <col min="3326" max="3326" width="34.85546875" style="19" customWidth="1"/>
    <col min="3327" max="3327" width="8.7109375" style="19" customWidth="1"/>
    <col min="3328" max="3328" width="9.140625" style="19" customWidth="1"/>
    <col min="3329" max="3329" width="9.140625" style="19"/>
    <col min="3330" max="3330" width="8.42578125" style="19" customWidth="1"/>
    <col min="3331" max="3331" width="9.7109375" style="19" customWidth="1"/>
    <col min="3332" max="3332" width="10" style="19" customWidth="1"/>
    <col min="3333" max="3341" width="9.140625" style="19"/>
    <col min="3342" max="3342" width="7.5703125" style="19" customWidth="1"/>
    <col min="3343" max="3581" width="9.140625" style="19"/>
    <col min="3582" max="3582" width="34.85546875" style="19" customWidth="1"/>
    <col min="3583" max="3583" width="8.7109375" style="19" customWidth="1"/>
    <col min="3584" max="3584" width="9.140625" style="19" customWidth="1"/>
    <col min="3585" max="3585" width="9.140625" style="19"/>
    <col min="3586" max="3586" width="8.42578125" style="19" customWidth="1"/>
    <col min="3587" max="3587" width="9.7109375" style="19" customWidth="1"/>
    <col min="3588" max="3588" width="10" style="19" customWidth="1"/>
    <col min="3589" max="3597" width="9.140625" style="19"/>
    <col min="3598" max="3598" width="7.5703125" style="19" customWidth="1"/>
    <col min="3599" max="3837" width="9.140625" style="19"/>
    <col min="3838" max="3838" width="34.85546875" style="19" customWidth="1"/>
    <col min="3839" max="3839" width="8.7109375" style="19" customWidth="1"/>
    <col min="3840" max="3840" width="9.140625" style="19" customWidth="1"/>
    <col min="3841" max="3841" width="9.140625" style="19"/>
    <col min="3842" max="3842" width="8.42578125" style="19" customWidth="1"/>
    <col min="3843" max="3843" width="9.7109375" style="19" customWidth="1"/>
    <col min="3844" max="3844" width="10" style="19" customWidth="1"/>
    <col min="3845" max="3853" width="9.140625" style="19"/>
    <col min="3854" max="3854" width="7.5703125" style="19" customWidth="1"/>
    <col min="3855" max="4093" width="9.140625" style="19"/>
    <col min="4094" max="4094" width="34.85546875" style="19" customWidth="1"/>
    <col min="4095" max="4095" width="8.7109375" style="19" customWidth="1"/>
    <col min="4096" max="4096" width="9.140625" style="19" customWidth="1"/>
    <col min="4097" max="4097" width="9.140625" style="19"/>
    <col min="4098" max="4098" width="8.42578125" style="19" customWidth="1"/>
    <col min="4099" max="4099" width="9.7109375" style="19" customWidth="1"/>
    <col min="4100" max="4100" width="10" style="19" customWidth="1"/>
    <col min="4101" max="4109" width="9.140625" style="19"/>
    <col min="4110" max="4110" width="7.5703125" style="19" customWidth="1"/>
    <col min="4111" max="4349" width="9.140625" style="19"/>
    <col min="4350" max="4350" width="34.85546875" style="19" customWidth="1"/>
    <col min="4351" max="4351" width="8.7109375" style="19" customWidth="1"/>
    <col min="4352" max="4352" width="9.140625" style="19" customWidth="1"/>
    <col min="4353" max="4353" width="9.140625" style="19"/>
    <col min="4354" max="4354" width="8.42578125" style="19" customWidth="1"/>
    <col min="4355" max="4355" width="9.7109375" style="19" customWidth="1"/>
    <col min="4356" max="4356" width="10" style="19" customWidth="1"/>
    <col min="4357" max="4365" width="9.140625" style="19"/>
    <col min="4366" max="4366" width="7.5703125" style="19" customWidth="1"/>
    <col min="4367" max="4605" width="9.140625" style="19"/>
    <col min="4606" max="4606" width="34.85546875" style="19" customWidth="1"/>
    <col min="4607" max="4607" width="8.7109375" style="19" customWidth="1"/>
    <col min="4608" max="4608" width="9.140625" style="19" customWidth="1"/>
    <col min="4609" max="4609" width="9.140625" style="19"/>
    <col min="4610" max="4610" width="8.42578125" style="19" customWidth="1"/>
    <col min="4611" max="4611" width="9.7109375" style="19" customWidth="1"/>
    <col min="4612" max="4612" width="10" style="19" customWidth="1"/>
    <col min="4613" max="4621" width="9.140625" style="19"/>
    <col min="4622" max="4622" width="7.5703125" style="19" customWidth="1"/>
    <col min="4623" max="4861" width="9.140625" style="19"/>
    <col min="4862" max="4862" width="34.85546875" style="19" customWidth="1"/>
    <col min="4863" max="4863" width="8.7109375" style="19" customWidth="1"/>
    <col min="4864" max="4864" width="9.140625" style="19" customWidth="1"/>
    <col min="4865" max="4865" width="9.140625" style="19"/>
    <col min="4866" max="4866" width="8.42578125" style="19" customWidth="1"/>
    <col min="4867" max="4867" width="9.7109375" style="19" customWidth="1"/>
    <col min="4868" max="4868" width="10" style="19" customWidth="1"/>
    <col min="4869" max="4877" width="9.140625" style="19"/>
    <col min="4878" max="4878" width="7.5703125" style="19" customWidth="1"/>
    <col min="4879" max="5117" width="9.140625" style="19"/>
    <col min="5118" max="5118" width="34.85546875" style="19" customWidth="1"/>
    <col min="5119" max="5119" width="8.7109375" style="19" customWidth="1"/>
    <col min="5120" max="5120" width="9.140625" style="19" customWidth="1"/>
    <col min="5121" max="5121" width="9.140625" style="19"/>
    <col min="5122" max="5122" width="8.42578125" style="19" customWidth="1"/>
    <col min="5123" max="5123" width="9.7109375" style="19" customWidth="1"/>
    <col min="5124" max="5124" width="10" style="19" customWidth="1"/>
    <col min="5125" max="5133" width="9.140625" style="19"/>
    <col min="5134" max="5134" width="7.5703125" style="19" customWidth="1"/>
    <col min="5135" max="5373" width="9.140625" style="19"/>
    <col min="5374" max="5374" width="34.85546875" style="19" customWidth="1"/>
    <col min="5375" max="5375" width="8.7109375" style="19" customWidth="1"/>
    <col min="5376" max="5376" width="9.140625" style="19" customWidth="1"/>
    <col min="5377" max="5377" width="9.140625" style="19"/>
    <col min="5378" max="5378" width="8.42578125" style="19" customWidth="1"/>
    <col min="5379" max="5379" width="9.7109375" style="19" customWidth="1"/>
    <col min="5380" max="5380" width="10" style="19" customWidth="1"/>
    <col min="5381" max="5389" width="9.140625" style="19"/>
    <col min="5390" max="5390" width="7.5703125" style="19" customWidth="1"/>
    <col min="5391" max="5629" width="9.140625" style="19"/>
    <col min="5630" max="5630" width="34.85546875" style="19" customWidth="1"/>
    <col min="5631" max="5631" width="8.7109375" style="19" customWidth="1"/>
    <col min="5632" max="5632" width="9.140625" style="19" customWidth="1"/>
    <col min="5633" max="5633" width="9.140625" style="19"/>
    <col min="5634" max="5634" width="8.42578125" style="19" customWidth="1"/>
    <col min="5635" max="5635" width="9.7109375" style="19" customWidth="1"/>
    <col min="5636" max="5636" width="10" style="19" customWidth="1"/>
    <col min="5637" max="5645" width="9.140625" style="19"/>
    <col min="5646" max="5646" width="7.5703125" style="19" customWidth="1"/>
    <col min="5647" max="5885" width="9.140625" style="19"/>
    <col min="5886" max="5886" width="34.85546875" style="19" customWidth="1"/>
    <col min="5887" max="5887" width="8.7109375" style="19" customWidth="1"/>
    <col min="5888" max="5888" width="9.140625" style="19" customWidth="1"/>
    <col min="5889" max="5889" width="9.140625" style="19"/>
    <col min="5890" max="5890" width="8.42578125" style="19" customWidth="1"/>
    <col min="5891" max="5891" width="9.7109375" style="19" customWidth="1"/>
    <col min="5892" max="5892" width="10" style="19" customWidth="1"/>
    <col min="5893" max="5901" width="9.140625" style="19"/>
    <col min="5902" max="5902" width="7.5703125" style="19" customWidth="1"/>
    <col min="5903" max="6141" width="9.140625" style="19"/>
    <col min="6142" max="6142" width="34.85546875" style="19" customWidth="1"/>
    <col min="6143" max="6143" width="8.7109375" style="19" customWidth="1"/>
    <col min="6144" max="6144" width="9.140625" style="19" customWidth="1"/>
    <col min="6145" max="6145" width="9.140625" style="19"/>
    <col min="6146" max="6146" width="8.42578125" style="19" customWidth="1"/>
    <col min="6147" max="6147" width="9.7109375" style="19" customWidth="1"/>
    <col min="6148" max="6148" width="10" style="19" customWidth="1"/>
    <col min="6149" max="6157" width="9.140625" style="19"/>
    <col min="6158" max="6158" width="7.5703125" style="19" customWidth="1"/>
    <col min="6159" max="6397" width="9.140625" style="19"/>
    <col min="6398" max="6398" width="34.85546875" style="19" customWidth="1"/>
    <col min="6399" max="6399" width="8.7109375" style="19" customWidth="1"/>
    <col min="6400" max="6400" width="9.140625" style="19" customWidth="1"/>
    <col min="6401" max="6401" width="9.140625" style="19"/>
    <col min="6402" max="6402" width="8.42578125" style="19" customWidth="1"/>
    <col min="6403" max="6403" width="9.7109375" style="19" customWidth="1"/>
    <col min="6404" max="6404" width="10" style="19" customWidth="1"/>
    <col min="6405" max="6413" width="9.140625" style="19"/>
    <col min="6414" max="6414" width="7.5703125" style="19" customWidth="1"/>
    <col min="6415" max="6653" width="9.140625" style="19"/>
    <col min="6654" max="6654" width="34.85546875" style="19" customWidth="1"/>
    <col min="6655" max="6655" width="8.7109375" style="19" customWidth="1"/>
    <col min="6656" max="6656" width="9.140625" style="19" customWidth="1"/>
    <col min="6657" max="6657" width="9.140625" style="19"/>
    <col min="6658" max="6658" width="8.42578125" style="19" customWidth="1"/>
    <col min="6659" max="6659" width="9.7109375" style="19" customWidth="1"/>
    <col min="6660" max="6660" width="10" style="19" customWidth="1"/>
    <col min="6661" max="6669" width="9.140625" style="19"/>
    <col min="6670" max="6670" width="7.5703125" style="19" customWidth="1"/>
    <col min="6671" max="6909" width="9.140625" style="19"/>
    <col min="6910" max="6910" width="34.85546875" style="19" customWidth="1"/>
    <col min="6911" max="6911" width="8.7109375" style="19" customWidth="1"/>
    <col min="6912" max="6912" width="9.140625" style="19" customWidth="1"/>
    <col min="6913" max="6913" width="9.140625" style="19"/>
    <col min="6914" max="6914" width="8.42578125" style="19" customWidth="1"/>
    <col min="6915" max="6915" width="9.7109375" style="19" customWidth="1"/>
    <col min="6916" max="6916" width="10" style="19" customWidth="1"/>
    <col min="6917" max="6925" width="9.140625" style="19"/>
    <col min="6926" max="6926" width="7.5703125" style="19" customWidth="1"/>
    <col min="6927" max="7165" width="9.140625" style="19"/>
    <col min="7166" max="7166" width="34.85546875" style="19" customWidth="1"/>
    <col min="7167" max="7167" width="8.7109375" style="19" customWidth="1"/>
    <col min="7168" max="7168" width="9.140625" style="19" customWidth="1"/>
    <col min="7169" max="7169" width="9.140625" style="19"/>
    <col min="7170" max="7170" width="8.42578125" style="19" customWidth="1"/>
    <col min="7171" max="7171" width="9.7109375" style="19" customWidth="1"/>
    <col min="7172" max="7172" width="10" style="19" customWidth="1"/>
    <col min="7173" max="7181" width="9.140625" style="19"/>
    <col min="7182" max="7182" width="7.5703125" style="19" customWidth="1"/>
    <col min="7183" max="7421" width="9.140625" style="19"/>
    <col min="7422" max="7422" width="34.85546875" style="19" customWidth="1"/>
    <col min="7423" max="7423" width="8.7109375" style="19" customWidth="1"/>
    <col min="7424" max="7424" width="9.140625" style="19" customWidth="1"/>
    <col min="7425" max="7425" width="9.140625" style="19"/>
    <col min="7426" max="7426" width="8.42578125" style="19" customWidth="1"/>
    <col min="7427" max="7427" width="9.7109375" style="19" customWidth="1"/>
    <col min="7428" max="7428" width="10" style="19" customWidth="1"/>
    <col min="7429" max="7437" width="9.140625" style="19"/>
    <col min="7438" max="7438" width="7.5703125" style="19" customWidth="1"/>
    <col min="7439" max="7677" width="9.140625" style="19"/>
    <col min="7678" max="7678" width="34.85546875" style="19" customWidth="1"/>
    <col min="7679" max="7679" width="8.7109375" style="19" customWidth="1"/>
    <col min="7680" max="7680" width="9.140625" style="19" customWidth="1"/>
    <col min="7681" max="7681" width="9.140625" style="19"/>
    <col min="7682" max="7682" width="8.42578125" style="19" customWidth="1"/>
    <col min="7683" max="7683" width="9.7109375" style="19" customWidth="1"/>
    <col min="7684" max="7684" width="10" style="19" customWidth="1"/>
    <col min="7685" max="7693" width="9.140625" style="19"/>
    <col min="7694" max="7694" width="7.5703125" style="19" customWidth="1"/>
    <col min="7695" max="7933" width="9.140625" style="19"/>
    <col min="7934" max="7934" width="34.85546875" style="19" customWidth="1"/>
    <col min="7935" max="7935" width="8.7109375" style="19" customWidth="1"/>
    <col min="7936" max="7936" width="9.140625" style="19" customWidth="1"/>
    <col min="7937" max="7937" width="9.140625" style="19"/>
    <col min="7938" max="7938" width="8.42578125" style="19" customWidth="1"/>
    <col min="7939" max="7939" width="9.7109375" style="19" customWidth="1"/>
    <col min="7940" max="7940" width="10" style="19" customWidth="1"/>
    <col min="7941" max="7949" width="9.140625" style="19"/>
    <col min="7950" max="7950" width="7.5703125" style="19" customWidth="1"/>
    <col min="7951" max="8189" width="9.140625" style="19"/>
    <col min="8190" max="8190" width="34.85546875" style="19" customWidth="1"/>
    <col min="8191" max="8191" width="8.7109375" style="19" customWidth="1"/>
    <col min="8192" max="8192" width="9.140625" style="19" customWidth="1"/>
    <col min="8193" max="8193" width="9.140625" style="19"/>
    <col min="8194" max="8194" width="8.42578125" style="19" customWidth="1"/>
    <col min="8195" max="8195" width="9.7109375" style="19" customWidth="1"/>
    <col min="8196" max="8196" width="10" style="19" customWidth="1"/>
    <col min="8197" max="8205" width="9.140625" style="19"/>
    <col min="8206" max="8206" width="7.5703125" style="19" customWidth="1"/>
    <col min="8207" max="8445" width="9.140625" style="19"/>
    <col min="8446" max="8446" width="34.85546875" style="19" customWidth="1"/>
    <col min="8447" max="8447" width="8.7109375" style="19" customWidth="1"/>
    <col min="8448" max="8448" width="9.140625" style="19" customWidth="1"/>
    <col min="8449" max="8449" width="9.140625" style="19"/>
    <col min="8450" max="8450" width="8.42578125" style="19" customWidth="1"/>
    <col min="8451" max="8451" width="9.7109375" style="19" customWidth="1"/>
    <col min="8452" max="8452" width="10" style="19" customWidth="1"/>
    <col min="8453" max="8461" width="9.140625" style="19"/>
    <col min="8462" max="8462" width="7.5703125" style="19" customWidth="1"/>
    <col min="8463" max="8701" width="9.140625" style="19"/>
    <col min="8702" max="8702" width="34.85546875" style="19" customWidth="1"/>
    <col min="8703" max="8703" width="8.7109375" style="19" customWidth="1"/>
    <col min="8704" max="8704" width="9.140625" style="19" customWidth="1"/>
    <col min="8705" max="8705" width="9.140625" style="19"/>
    <col min="8706" max="8706" width="8.42578125" style="19" customWidth="1"/>
    <col min="8707" max="8707" width="9.7109375" style="19" customWidth="1"/>
    <col min="8708" max="8708" width="10" style="19" customWidth="1"/>
    <col min="8709" max="8717" width="9.140625" style="19"/>
    <col min="8718" max="8718" width="7.5703125" style="19" customWidth="1"/>
    <col min="8719" max="8957" width="9.140625" style="19"/>
    <col min="8958" max="8958" width="34.85546875" style="19" customWidth="1"/>
    <col min="8959" max="8959" width="8.7109375" style="19" customWidth="1"/>
    <col min="8960" max="8960" width="9.140625" style="19" customWidth="1"/>
    <col min="8961" max="8961" width="9.140625" style="19"/>
    <col min="8962" max="8962" width="8.42578125" style="19" customWidth="1"/>
    <col min="8963" max="8963" width="9.7109375" style="19" customWidth="1"/>
    <col min="8964" max="8964" width="10" style="19" customWidth="1"/>
    <col min="8965" max="8973" width="9.140625" style="19"/>
    <col min="8974" max="8974" width="7.5703125" style="19" customWidth="1"/>
    <col min="8975" max="9213" width="9.140625" style="19"/>
    <col min="9214" max="9214" width="34.85546875" style="19" customWidth="1"/>
    <col min="9215" max="9215" width="8.7109375" style="19" customWidth="1"/>
    <col min="9216" max="9216" width="9.140625" style="19" customWidth="1"/>
    <col min="9217" max="9217" width="9.140625" style="19"/>
    <col min="9218" max="9218" width="8.42578125" style="19" customWidth="1"/>
    <col min="9219" max="9219" width="9.7109375" style="19" customWidth="1"/>
    <col min="9220" max="9220" width="10" style="19" customWidth="1"/>
    <col min="9221" max="9229" width="9.140625" style="19"/>
    <col min="9230" max="9230" width="7.5703125" style="19" customWidth="1"/>
    <col min="9231" max="9469" width="9.140625" style="19"/>
    <col min="9470" max="9470" width="34.85546875" style="19" customWidth="1"/>
    <col min="9471" max="9471" width="8.7109375" style="19" customWidth="1"/>
    <col min="9472" max="9472" width="9.140625" style="19" customWidth="1"/>
    <col min="9473" max="9473" width="9.140625" style="19"/>
    <col min="9474" max="9474" width="8.42578125" style="19" customWidth="1"/>
    <col min="9475" max="9475" width="9.7109375" style="19" customWidth="1"/>
    <col min="9476" max="9476" width="10" style="19" customWidth="1"/>
    <col min="9477" max="9485" width="9.140625" style="19"/>
    <col min="9486" max="9486" width="7.5703125" style="19" customWidth="1"/>
    <col min="9487" max="9725" width="9.140625" style="19"/>
    <col min="9726" max="9726" width="34.85546875" style="19" customWidth="1"/>
    <col min="9727" max="9727" width="8.7109375" style="19" customWidth="1"/>
    <col min="9728" max="9728" width="9.140625" style="19" customWidth="1"/>
    <col min="9729" max="9729" width="9.140625" style="19"/>
    <col min="9730" max="9730" width="8.42578125" style="19" customWidth="1"/>
    <col min="9731" max="9731" width="9.7109375" style="19" customWidth="1"/>
    <col min="9732" max="9732" width="10" style="19" customWidth="1"/>
    <col min="9733" max="9741" width="9.140625" style="19"/>
    <col min="9742" max="9742" width="7.5703125" style="19" customWidth="1"/>
    <col min="9743" max="9981" width="9.140625" style="19"/>
    <col min="9982" max="9982" width="34.85546875" style="19" customWidth="1"/>
    <col min="9983" max="9983" width="8.7109375" style="19" customWidth="1"/>
    <col min="9984" max="9984" width="9.140625" style="19" customWidth="1"/>
    <col min="9985" max="9985" width="9.140625" style="19"/>
    <col min="9986" max="9986" width="8.42578125" style="19" customWidth="1"/>
    <col min="9987" max="9987" width="9.7109375" style="19" customWidth="1"/>
    <col min="9988" max="9988" width="10" style="19" customWidth="1"/>
    <col min="9989" max="9997" width="9.140625" style="19"/>
    <col min="9998" max="9998" width="7.5703125" style="19" customWidth="1"/>
    <col min="9999" max="10237" width="9.140625" style="19"/>
    <col min="10238" max="10238" width="34.85546875" style="19" customWidth="1"/>
    <col min="10239" max="10239" width="8.7109375" style="19" customWidth="1"/>
    <col min="10240" max="10240" width="9.140625" style="19" customWidth="1"/>
    <col min="10241" max="10241" width="9.140625" style="19"/>
    <col min="10242" max="10242" width="8.42578125" style="19" customWidth="1"/>
    <col min="10243" max="10243" width="9.7109375" style="19" customWidth="1"/>
    <col min="10244" max="10244" width="10" style="19" customWidth="1"/>
    <col min="10245" max="10253" width="9.140625" style="19"/>
    <col min="10254" max="10254" width="7.5703125" style="19" customWidth="1"/>
    <col min="10255" max="10493" width="9.140625" style="19"/>
    <col min="10494" max="10494" width="34.85546875" style="19" customWidth="1"/>
    <col min="10495" max="10495" width="8.7109375" style="19" customWidth="1"/>
    <col min="10496" max="10496" width="9.140625" style="19" customWidth="1"/>
    <col min="10497" max="10497" width="9.140625" style="19"/>
    <col min="10498" max="10498" width="8.42578125" style="19" customWidth="1"/>
    <col min="10499" max="10499" width="9.7109375" style="19" customWidth="1"/>
    <col min="10500" max="10500" width="10" style="19" customWidth="1"/>
    <col min="10501" max="10509" width="9.140625" style="19"/>
    <col min="10510" max="10510" width="7.5703125" style="19" customWidth="1"/>
    <col min="10511" max="10749" width="9.140625" style="19"/>
    <col min="10750" max="10750" width="34.85546875" style="19" customWidth="1"/>
    <col min="10751" max="10751" width="8.7109375" style="19" customWidth="1"/>
    <col min="10752" max="10752" width="9.140625" style="19" customWidth="1"/>
    <col min="10753" max="10753" width="9.140625" style="19"/>
    <col min="10754" max="10754" width="8.42578125" style="19" customWidth="1"/>
    <col min="10755" max="10755" width="9.7109375" style="19" customWidth="1"/>
    <col min="10756" max="10756" width="10" style="19" customWidth="1"/>
    <col min="10757" max="10765" width="9.140625" style="19"/>
    <col min="10766" max="10766" width="7.5703125" style="19" customWidth="1"/>
    <col min="10767" max="11005" width="9.140625" style="19"/>
    <col min="11006" max="11006" width="34.85546875" style="19" customWidth="1"/>
    <col min="11007" max="11007" width="8.7109375" style="19" customWidth="1"/>
    <col min="11008" max="11008" width="9.140625" style="19" customWidth="1"/>
    <col min="11009" max="11009" width="9.140625" style="19"/>
    <col min="11010" max="11010" width="8.42578125" style="19" customWidth="1"/>
    <col min="11011" max="11011" width="9.7109375" style="19" customWidth="1"/>
    <col min="11012" max="11012" width="10" style="19" customWidth="1"/>
    <col min="11013" max="11021" width="9.140625" style="19"/>
    <col min="11022" max="11022" width="7.5703125" style="19" customWidth="1"/>
    <col min="11023" max="11261" width="9.140625" style="19"/>
    <col min="11262" max="11262" width="34.85546875" style="19" customWidth="1"/>
    <col min="11263" max="11263" width="8.7109375" style="19" customWidth="1"/>
    <col min="11264" max="11264" width="9.140625" style="19" customWidth="1"/>
    <col min="11265" max="11265" width="9.140625" style="19"/>
    <col min="11266" max="11266" width="8.42578125" style="19" customWidth="1"/>
    <col min="11267" max="11267" width="9.7109375" style="19" customWidth="1"/>
    <col min="11268" max="11268" width="10" style="19" customWidth="1"/>
    <col min="11269" max="11277" width="9.140625" style="19"/>
    <col min="11278" max="11278" width="7.5703125" style="19" customWidth="1"/>
    <col min="11279" max="11517" width="9.140625" style="19"/>
    <col min="11518" max="11518" width="34.85546875" style="19" customWidth="1"/>
    <col min="11519" max="11519" width="8.7109375" style="19" customWidth="1"/>
    <col min="11520" max="11520" width="9.140625" style="19" customWidth="1"/>
    <col min="11521" max="11521" width="9.140625" style="19"/>
    <col min="11522" max="11522" width="8.42578125" style="19" customWidth="1"/>
    <col min="11523" max="11523" width="9.7109375" style="19" customWidth="1"/>
    <col min="11524" max="11524" width="10" style="19" customWidth="1"/>
    <col min="11525" max="11533" width="9.140625" style="19"/>
    <col min="11534" max="11534" width="7.5703125" style="19" customWidth="1"/>
    <col min="11535" max="11773" width="9.140625" style="19"/>
    <col min="11774" max="11774" width="34.85546875" style="19" customWidth="1"/>
    <col min="11775" max="11775" width="8.7109375" style="19" customWidth="1"/>
    <col min="11776" max="11776" width="9.140625" style="19" customWidth="1"/>
    <col min="11777" max="11777" width="9.140625" style="19"/>
    <col min="11778" max="11778" width="8.42578125" style="19" customWidth="1"/>
    <col min="11779" max="11779" width="9.7109375" style="19" customWidth="1"/>
    <col min="11780" max="11780" width="10" style="19" customWidth="1"/>
    <col min="11781" max="11789" width="9.140625" style="19"/>
    <col min="11790" max="11790" width="7.5703125" style="19" customWidth="1"/>
    <col min="11791" max="12029" width="9.140625" style="19"/>
    <col min="12030" max="12030" width="34.85546875" style="19" customWidth="1"/>
    <col min="12031" max="12031" width="8.7109375" style="19" customWidth="1"/>
    <col min="12032" max="12032" width="9.140625" style="19" customWidth="1"/>
    <col min="12033" max="12033" width="9.140625" style="19"/>
    <col min="12034" max="12034" width="8.42578125" style="19" customWidth="1"/>
    <col min="12035" max="12035" width="9.7109375" style="19" customWidth="1"/>
    <col min="12036" max="12036" width="10" style="19" customWidth="1"/>
    <col min="12037" max="12045" width="9.140625" style="19"/>
    <col min="12046" max="12046" width="7.5703125" style="19" customWidth="1"/>
    <col min="12047" max="12285" width="9.140625" style="19"/>
    <col min="12286" max="12286" width="34.85546875" style="19" customWidth="1"/>
    <col min="12287" max="12287" width="8.7109375" style="19" customWidth="1"/>
    <col min="12288" max="12288" width="9.140625" style="19" customWidth="1"/>
    <col min="12289" max="12289" width="9.140625" style="19"/>
    <col min="12290" max="12290" width="8.42578125" style="19" customWidth="1"/>
    <col min="12291" max="12291" width="9.7109375" style="19" customWidth="1"/>
    <col min="12292" max="12292" width="10" style="19" customWidth="1"/>
    <col min="12293" max="12301" width="9.140625" style="19"/>
    <col min="12302" max="12302" width="7.5703125" style="19" customWidth="1"/>
    <col min="12303" max="12541" width="9.140625" style="19"/>
    <col min="12542" max="12542" width="34.85546875" style="19" customWidth="1"/>
    <col min="12543" max="12543" width="8.7109375" style="19" customWidth="1"/>
    <col min="12544" max="12544" width="9.140625" style="19" customWidth="1"/>
    <col min="12545" max="12545" width="9.140625" style="19"/>
    <col min="12546" max="12546" width="8.42578125" style="19" customWidth="1"/>
    <col min="12547" max="12547" width="9.7109375" style="19" customWidth="1"/>
    <col min="12548" max="12548" width="10" style="19" customWidth="1"/>
    <col min="12549" max="12557" width="9.140625" style="19"/>
    <col min="12558" max="12558" width="7.5703125" style="19" customWidth="1"/>
    <col min="12559" max="12797" width="9.140625" style="19"/>
    <col min="12798" max="12798" width="34.85546875" style="19" customWidth="1"/>
    <col min="12799" max="12799" width="8.7109375" style="19" customWidth="1"/>
    <col min="12800" max="12800" width="9.140625" style="19" customWidth="1"/>
    <col min="12801" max="12801" width="9.140625" style="19"/>
    <col min="12802" max="12802" width="8.42578125" style="19" customWidth="1"/>
    <col min="12803" max="12803" width="9.7109375" style="19" customWidth="1"/>
    <col min="12804" max="12804" width="10" style="19" customWidth="1"/>
    <col min="12805" max="12813" width="9.140625" style="19"/>
    <col min="12814" max="12814" width="7.5703125" style="19" customWidth="1"/>
    <col min="12815" max="13053" width="9.140625" style="19"/>
    <col min="13054" max="13054" width="34.85546875" style="19" customWidth="1"/>
    <col min="13055" max="13055" width="8.7109375" style="19" customWidth="1"/>
    <col min="13056" max="13056" width="9.140625" style="19" customWidth="1"/>
    <col min="13057" max="13057" width="9.140625" style="19"/>
    <col min="13058" max="13058" width="8.42578125" style="19" customWidth="1"/>
    <col min="13059" max="13059" width="9.7109375" style="19" customWidth="1"/>
    <col min="13060" max="13060" width="10" style="19" customWidth="1"/>
    <col min="13061" max="13069" width="9.140625" style="19"/>
    <col min="13070" max="13070" width="7.5703125" style="19" customWidth="1"/>
    <col min="13071" max="13309" width="9.140625" style="19"/>
    <col min="13310" max="13310" width="34.85546875" style="19" customWidth="1"/>
    <col min="13311" max="13311" width="8.7109375" style="19" customWidth="1"/>
    <col min="13312" max="13312" width="9.140625" style="19" customWidth="1"/>
    <col min="13313" max="13313" width="9.140625" style="19"/>
    <col min="13314" max="13314" width="8.42578125" style="19" customWidth="1"/>
    <col min="13315" max="13315" width="9.7109375" style="19" customWidth="1"/>
    <col min="13316" max="13316" width="10" style="19" customWidth="1"/>
    <col min="13317" max="13325" width="9.140625" style="19"/>
    <col min="13326" max="13326" width="7.5703125" style="19" customWidth="1"/>
    <col min="13327" max="13565" width="9.140625" style="19"/>
    <col min="13566" max="13566" width="34.85546875" style="19" customWidth="1"/>
    <col min="13567" max="13567" width="8.7109375" style="19" customWidth="1"/>
    <col min="13568" max="13568" width="9.140625" style="19" customWidth="1"/>
    <col min="13569" max="13569" width="9.140625" style="19"/>
    <col min="13570" max="13570" width="8.42578125" style="19" customWidth="1"/>
    <col min="13571" max="13571" width="9.7109375" style="19" customWidth="1"/>
    <col min="13572" max="13572" width="10" style="19" customWidth="1"/>
    <col min="13573" max="13581" width="9.140625" style="19"/>
    <col min="13582" max="13582" width="7.5703125" style="19" customWidth="1"/>
    <col min="13583" max="13821" width="9.140625" style="19"/>
    <col min="13822" max="13822" width="34.85546875" style="19" customWidth="1"/>
    <col min="13823" max="13823" width="8.7109375" style="19" customWidth="1"/>
    <col min="13824" max="13824" width="9.140625" style="19" customWidth="1"/>
    <col min="13825" max="13825" width="9.140625" style="19"/>
    <col min="13826" max="13826" width="8.42578125" style="19" customWidth="1"/>
    <col min="13827" max="13827" width="9.7109375" style="19" customWidth="1"/>
    <col min="13828" max="13828" width="10" style="19" customWidth="1"/>
    <col min="13829" max="13837" width="9.140625" style="19"/>
    <col min="13838" max="13838" width="7.5703125" style="19" customWidth="1"/>
    <col min="13839" max="14077" width="9.140625" style="19"/>
    <col min="14078" max="14078" width="34.85546875" style="19" customWidth="1"/>
    <col min="14079" max="14079" width="8.7109375" style="19" customWidth="1"/>
    <col min="14080" max="14080" width="9.140625" style="19" customWidth="1"/>
    <col min="14081" max="14081" width="9.140625" style="19"/>
    <col min="14082" max="14082" width="8.42578125" style="19" customWidth="1"/>
    <col min="14083" max="14083" width="9.7109375" style="19" customWidth="1"/>
    <col min="14084" max="14084" width="10" style="19" customWidth="1"/>
    <col min="14085" max="14093" width="9.140625" style="19"/>
    <col min="14094" max="14094" width="7.5703125" style="19" customWidth="1"/>
    <col min="14095" max="14333" width="9.140625" style="19"/>
    <col min="14334" max="14334" width="34.85546875" style="19" customWidth="1"/>
    <col min="14335" max="14335" width="8.7109375" style="19" customWidth="1"/>
    <col min="14336" max="14336" width="9.140625" style="19" customWidth="1"/>
    <col min="14337" max="14337" width="9.140625" style="19"/>
    <col min="14338" max="14338" width="8.42578125" style="19" customWidth="1"/>
    <col min="14339" max="14339" width="9.7109375" style="19" customWidth="1"/>
    <col min="14340" max="14340" width="10" style="19" customWidth="1"/>
    <col min="14341" max="14349" width="9.140625" style="19"/>
    <col min="14350" max="14350" width="7.5703125" style="19" customWidth="1"/>
    <col min="14351" max="14589" width="9.140625" style="19"/>
    <col min="14590" max="14590" width="34.85546875" style="19" customWidth="1"/>
    <col min="14591" max="14591" width="8.7109375" style="19" customWidth="1"/>
    <col min="14592" max="14592" width="9.140625" style="19" customWidth="1"/>
    <col min="14593" max="14593" width="9.140625" style="19"/>
    <col min="14594" max="14594" width="8.42578125" style="19" customWidth="1"/>
    <col min="14595" max="14595" width="9.7109375" style="19" customWidth="1"/>
    <col min="14596" max="14596" width="10" style="19" customWidth="1"/>
    <col min="14597" max="14605" width="9.140625" style="19"/>
    <col min="14606" max="14606" width="7.5703125" style="19" customWidth="1"/>
    <col min="14607" max="14845" width="9.140625" style="19"/>
    <col min="14846" max="14846" width="34.85546875" style="19" customWidth="1"/>
    <col min="14847" max="14847" width="8.7109375" style="19" customWidth="1"/>
    <col min="14848" max="14848" width="9.140625" style="19" customWidth="1"/>
    <col min="14849" max="14849" width="9.140625" style="19"/>
    <col min="14850" max="14850" width="8.42578125" style="19" customWidth="1"/>
    <col min="14851" max="14851" width="9.7109375" style="19" customWidth="1"/>
    <col min="14852" max="14852" width="10" style="19" customWidth="1"/>
    <col min="14853" max="14861" width="9.140625" style="19"/>
    <col min="14862" max="14862" width="7.5703125" style="19" customWidth="1"/>
    <col min="14863" max="15101" width="9.140625" style="19"/>
    <col min="15102" max="15102" width="34.85546875" style="19" customWidth="1"/>
    <col min="15103" max="15103" width="8.7109375" style="19" customWidth="1"/>
    <col min="15104" max="15104" width="9.140625" style="19" customWidth="1"/>
    <col min="15105" max="15105" width="9.140625" style="19"/>
    <col min="15106" max="15106" width="8.42578125" style="19" customWidth="1"/>
    <col min="15107" max="15107" width="9.7109375" style="19" customWidth="1"/>
    <col min="15108" max="15108" width="10" style="19" customWidth="1"/>
    <col min="15109" max="15117" width="9.140625" style="19"/>
    <col min="15118" max="15118" width="7.5703125" style="19" customWidth="1"/>
    <col min="15119" max="15357" width="9.140625" style="19"/>
    <col min="15358" max="15358" width="34.85546875" style="19" customWidth="1"/>
    <col min="15359" max="15359" width="8.7109375" style="19" customWidth="1"/>
    <col min="15360" max="15360" width="9.140625" style="19" customWidth="1"/>
    <col min="15361" max="15361" width="9.140625" style="19"/>
    <col min="15362" max="15362" width="8.42578125" style="19" customWidth="1"/>
    <col min="15363" max="15363" width="9.7109375" style="19" customWidth="1"/>
    <col min="15364" max="15364" width="10" style="19" customWidth="1"/>
    <col min="15365" max="15373" width="9.140625" style="19"/>
    <col min="15374" max="15374" width="7.5703125" style="19" customWidth="1"/>
    <col min="15375" max="15613" width="9.140625" style="19"/>
    <col min="15614" max="15614" width="34.85546875" style="19" customWidth="1"/>
    <col min="15615" max="15615" width="8.7109375" style="19" customWidth="1"/>
    <col min="15616" max="15616" width="9.140625" style="19" customWidth="1"/>
    <col min="15617" max="15617" width="9.140625" style="19"/>
    <col min="15618" max="15618" width="8.42578125" style="19" customWidth="1"/>
    <col min="15619" max="15619" width="9.7109375" style="19" customWidth="1"/>
    <col min="15620" max="15620" width="10" style="19" customWidth="1"/>
    <col min="15621" max="15629" width="9.140625" style="19"/>
    <col min="15630" max="15630" width="7.5703125" style="19" customWidth="1"/>
    <col min="15631" max="15869" width="9.140625" style="19"/>
    <col min="15870" max="15870" width="34.85546875" style="19" customWidth="1"/>
    <col min="15871" max="15871" width="8.7109375" style="19" customWidth="1"/>
    <col min="15872" max="15872" width="9.140625" style="19" customWidth="1"/>
    <col min="15873" max="15873" width="9.140625" style="19"/>
    <col min="15874" max="15874" width="8.42578125" style="19" customWidth="1"/>
    <col min="15875" max="15875" width="9.7109375" style="19" customWidth="1"/>
    <col min="15876" max="15876" width="10" style="19" customWidth="1"/>
    <col min="15877" max="15885" width="9.140625" style="19"/>
    <col min="15886" max="15886" width="7.5703125" style="19" customWidth="1"/>
    <col min="15887" max="16125" width="9.140625" style="19"/>
    <col min="16126" max="16126" width="34.85546875" style="19" customWidth="1"/>
    <col min="16127" max="16127" width="8.7109375" style="19" customWidth="1"/>
    <col min="16128" max="16128" width="9.140625" style="19" customWidth="1"/>
    <col min="16129" max="16129" width="9.140625" style="19"/>
    <col min="16130" max="16130" width="8.42578125" style="19" customWidth="1"/>
    <col min="16131" max="16131" width="9.7109375" style="19" customWidth="1"/>
    <col min="16132" max="16132" width="10" style="19" customWidth="1"/>
    <col min="16133" max="16141" width="9.140625" style="19"/>
    <col min="16142" max="16142" width="7.5703125" style="19" customWidth="1"/>
    <col min="16143" max="16384" width="9.140625" style="19"/>
  </cols>
  <sheetData>
    <row r="1" spans="1:4" x14ac:dyDescent="0.2">
      <c r="A1" s="109" t="s">
        <v>186</v>
      </c>
      <c r="B1" s="109"/>
      <c r="C1" s="109"/>
      <c r="D1" s="109"/>
    </row>
    <row r="2" spans="1:4" x14ac:dyDescent="0.2">
      <c r="A2" s="109" t="s">
        <v>82</v>
      </c>
      <c r="B2" s="109"/>
      <c r="C2" s="109"/>
      <c r="D2" s="109"/>
    </row>
    <row r="3" spans="1:4" x14ac:dyDescent="0.2">
      <c r="D3" s="19"/>
    </row>
    <row r="4" spans="1:4" ht="12.75" x14ac:dyDescent="0.2">
      <c r="A4" s="20"/>
      <c r="D4" s="19"/>
    </row>
    <row r="5" spans="1:4" ht="13.5" thickBot="1" x14ac:dyDescent="0.25">
      <c r="A5" s="20" t="s">
        <v>83</v>
      </c>
      <c r="D5" s="19"/>
    </row>
    <row r="6" spans="1:4" s="21" customFormat="1" x14ac:dyDescent="0.2">
      <c r="A6" s="110" t="s">
        <v>84</v>
      </c>
      <c r="B6" s="112" t="s">
        <v>85</v>
      </c>
      <c r="C6" s="42" t="s">
        <v>187</v>
      </c>
      <c r="D6" s="22" t="s">
        <v>86</v>
      </c>
    </row>
    <row r="7" spans="1:4" s="21" customFormat="1" x14ac:dyDescent="0.2">
      <c r="A7" s="111"/>
      <c r="B7" s="113"/>
      <c r="C7" s="22" t="s">
        <v>188</v>
      </c>
      <c r="D7" s="22" t="s">
        <v>189</v>
      </c>
    </row>
    <row r="8" spans="1:4" s="21" customFormat="1" x14ac:dyDescent="0.2">
      <c r="A8" s="111"/>
      <c r="B8" s="113"/>
      <c r="C8" s="22"/>
      <c r="D8" s="22"/>
    </row>
    <row r="9" spans="1:4" s="21" customFormat="1" x14ac:dyDescent="0.2">
      <c r="A9" s="43">
        <v>1</v>
      </c>
      <c r="B9" s="30">
        <v>2</v>
      </c>
      <c r="C9" s="22">
        <v>3</v>
      </c>
      <c r="D9" s="22">
        <v>4</v>
      </c>
    </row>
    <row r="10" spans="1:4" s="35" customFormat="1" x14ac:dyDescent="0.2">
      <c r="A10" s="44" t="s">
        <v>87</v>
      </c>
      <c r="B10" s="34"/>
      <c r="C10" s="34"/>
      <c r="D10" s="34"/>
    </row>
    <row r="11" spans="1:4" s="33" customFormat="1" x14ac:dyDescent="0.2">
      <c r="A11" s="45" t="s">
        <v>88</v>
      </c>
      <c r="B11" s="29"/>
      <c r="C11" s="29"/>
      <c r="D11" s="29"/>
    </row>
    <row r="12" spans="1:4" s="21" customFormat="1" x14ac:dyDescent="0.2">
      <c r="A12" s="46" t="s">
        <v>89</v>
      </c>
      <c r="B12" s="23" t="s">
        <v>90</v>
      </c>
      <c r="C12" s="24"/>
      <c r="D12" s="22"/>
    </row>
    <row r="13" spans="1:4" s="21" customFormat="1" x14ac:dyDescent="0.2">
      <c r="A13" s="46" t="s">
        <v>91</v>
      </c>
      <c r="B13" s="23" t="s">
        <v>92</v>
      </c>
      <c r="C13" s="25"/>
      <c r="D13" s="22"/>
    </row>
    <row r="14" spans="1:4" s="21" customFormat="1" x14ac:dyDescent="0.2">
      <c r="A14" s="46" t="s">
        <v>93</v>
      </c>
      <c r="B14" s="23" t="s">
        <v>94</v>
      </c>
      <c r="C14" s="24"/>
      <c r="D14" s="22"/>
    </row>
    <row r="15" spans="1:4" s="21" customFormat="1" x14ac:dyDescent="0.2">
      <c r="A15" s="46" t="s">
        <v>95</v>
      </c>
      <c r="B15" s="23" t="s">
        <v>96</v>
      </c>
      <c r="C15" s="24"/>
      <c r="D15" s="22"/>
    </row>
    <row r="16" spans="1:4" s="21" customFormat="1" x14ac:dyDescent="0.2">
      <c r="A16" s="46" t="s">
        <v>97</v>
      </c>
      <c r="B16" s="23" t="s">
        <v>98</v>
      </c>
      <c r="C16" s="25"/>
      <c r="D16" s="22"/>
    </row>
    <row r="17" spans="1:4" s="21" customFormat="1" x14ac:dyDescent="0.2">
      <c r="A17" s="46" t="s">
        <v>99</v>
      </c>
      <c r="B17" s="23" t="s">
        <v>100</v>
      </c>
      <c r="C17" s="25"/>
      <c r="D17" s="22"/>
    </row>
    <row r="18" spans="1:4" s="21" customFormat="1" x14ac:dyDescent="0.2">
      <c r="A18" s="46" t="s">
        <v>101</v>
      </c>
      <c r="B18" s="23"/>
      <c r="C18" s="24"/>
      <c r="D18" s="22"/>
    </row>
    <row r="19" spans="1:4" s="33" customFormat="1" x14ac:dyDescent="0.2">
      <c r="A19" s="45" t="s">
        <v>102</v>
      </c>
      <c r="B19" s="29"/>
      <c r="C19" s="58">
        <f>SUM(C20+C23+C26)</f>
        <v>525287</v>
      </c>
      <c r="D19" s="29">
        <v>647900</v>
      </c>
    </row>
    <row r="20" spans="1:4" x14ac:dyDescent="0.2">
      <c r="A20" s="46" t="s">
        <v>89</v>
      </c>
      <c r="B20" s="23" t="s">
        <v>90</v>
      </c>
      <c r="C20" s="24">
        <v>395688</v>
      </c>
    </row>
    <row r="21" spans="1:4" x14ac:dyDescent="0.2">
      <c r="A21" s="46" t="s">
        <v>91</v>
      </c>
      <c r="B21" s="23" t="s">
        <v>92</v>
      </c>
      <c r="C21" s="25">
        <v>347800</v>
      </c>
    </row>
    <row r="22" spans="1:4" x14ac:dyDescent="0.2">
      <c r="A22" s="46" t="s">
        <v>103</v>
      </c>
      <c r="B22" s="23" t="s">
        <v>104</v>
      </c>
      <c r="C22" s="25">
        <v>47888</v>
      </c>
    </row>
    <row r="23" spans="1:4" x14ac:dyDescent="0.2">
      <c r="A23" s="46" t="s">
        <v>105</v>
      </c>
      <c r="B23" s="23" t="s">
        <v>106</v>
      </c>
      <c r="C23" s="24">
        <v>43647</v>
      </c>
    </row>
    <row r="24" spans="1:4" x14ac:dyDescent="0.2">
      <c r="A24" s="46" t="s">
        <v>107</v>
      </c>
      <c r="B24" s="23" t="s">
        <v>108</v>
      </c>
      <c r="C24" s="25">
        <v>10170</v>
      </c>
    </row>
    <row r="25" spans="1:4" x14ac:dyDescent="0.2">
      <c r="A25" s="46" t="s">
        <v>109</v>
      </c>
      <c r="B25" s="23" t="s">
        <v>110</v>
      </c>
      <c r="C25" s="25">
        <v>21017</v>
      </c>
    </row>
    <row r="26" spans="1:4" x14ac:dyDescent="0.2">
      <c r="A26" s="46" t="s">
        <v>93</v>
      </c>
      <c r="B26" s="23" t="s">
        <v>94</v>
      </c>
      <c r="C26" s="24">
        <v>85952</v>
      </c>
    </row>
    <row r="27" spans="1:4" x14ac:dyDescent="0.2">
      <c r="A27" s="46" t="s">
        <v>95</v>
      </c>
      <c r="B27" s="23" t="s">
        <v>96</v>
      </c>
      <c r="C27" s="24">
        <v>52046</v>
      </c>
    </row>
    <row r="28" spans="1:4" x14ac:dyDescent="0.2">
      <c r="A28" s="46" t="s">
        <v>97</v>
      </c>
      <c r="B28" s="23" t="s">
        <v>98</v>
      </c>
      <c r="C28" s="25">
        <v>21590</v>
      </c>
    </row>
    <row r="29" spans="1:4" x14ac:dyDescent="0.2">
      <c r="A29" s="46" t="s">
        <v>99</v>
      </c>
      <c r="B29" s="23" t="s">
        <v>100</v>
      </c>
      <c r="C29" s="25">
        <v>12316</v>
      </c>
    </row>
    <row r="30" spans="1:4" x14ac:dyDescent="0.2">
      <c r="A30" s="46" t="s">
        <v>101</v>
      </c>
      <c r="B30" s="23"/>
      <c r="C30" s="24"/>
    </row>
    <row r="31" spans="1:4" x14ac:dyDescent="0.2">
      <c r="A31" s="47" t="s">
        <v>111</v>
      </c>
      <c r="B31" s="27"/>
      <c r="C31" s="28"/>
    </row>
    <row r="32" spans="1:4" x14ac:dyDescent="0.2">
      <c r="A32" s="47"/>
      <c r="B32" s="27"/>
      <c r="C32" s="28"/>
    </row>
    <row r="33" spans="1:4" s="38" customFormat="1" x14ac:dyDescent="0.2">
      <c r="A33" s="48" t="s">
        <v>112</v>
      </c>
      <c r="B33" s="36"/>
      <c r="C33" s="37"/>
      <c r="D33" s="39"/>
    </row>
    <row r="34" spans="1:4" s="32" customFormat="1" x14ac:dyDescent="0.2">
      <c r="A34" s="49" t="s">
        <v>113</v>
      </c>
      <c r="B34" s="27"/>
      <c r="C34" s="28">
        <f>SUM(C35+C37+C41+C44)</f>
        <v>7734</v>
      </c>
      <c r="D34" s="26">
        <v>27786</v>
      </c>
    </row>
    <row r="35" spans="1:4" x14ac:dyDescent="0.2">
      <c r="A35" s="46" t="s">
        <v>105</v>
      </c>
      <c r="B35" s="23" t="s">
        <v>106</v>
      </c>
      <c r="C35" s="25">
        <v>2700</v>
      </c>
    </row>
    <row r="36" spans="1:4" x14ac:dyDescent="0.2">
      <c r="A36" s="46" t="s">
        <v>114</v>
      </c>
      <c r="B36" s="23" t="s">
        <v>115</v>
      </c>
      <c r="C36" s="24">
        <v>2700</v>
      </c>
    </row>
    <row r="37" spans="1:4" x14ac:dyDescent="0.2">
      <c r="A37" s="46" t="s">
        <v>93</v>
      </c>
      <c r="B37" s="23" t="s">
        <v>94</v>
      </c>
      <c r="C37" s="25">
        <v>231</v>
      </c>
    </row>
    <row r="38" spans="1:4" x14ac:dyDescent="0.2">
      <c r="A38" s="46" t="s">
        <v>95</v>
      </c>
      <c r="B38" s="23" t="s">
        <v>96</v>
      </c>
      <c r="C38" s="24">
        <v>134</v>
      </c>
    </row>
    <row r="39" spans="1:4" x14ac:dyDescent="0.2">
      <c r="A39" s="46" t="s">
        <v>97</v>
      </c>
      <c r="B39" s="23" t="s">
        <v>98</v>
      </c>
      <c r="C39" s="24">
        <v>97</v>
      </c>
    </row>
    <row r="40" spans="1:4" x14ac:dyDescent="0.2">
      <c r="A40" s="46" t="s">
        <v>99</v>
      </c>
      <c r="B40" s="23" t="s">
        <v>100</v>
      </c>
      <c r="C40" s="24">
        <v>0</v>
      </c>
    </row>
    <row r="41" spans="1:4" x14ac:dyDescent="0.2">
      <c r="A41" s="46" t="s">
        <v>116</v>
      </c>
      <c r="B41" s="23" t="s">
        <v>117</v>
      </c>
      <c r="C41" s="25">
        <v>4640</v>
      </c>
    </row>
    <row r="42" spans="1:4" x14ac:dyDescent="0.2">
      <c r="A42" s="46" t="s">
        <v>118</v>
      </c>
      <c r="B42" s="23" t="s">
        <v>119</v>
      </c>
      <c r="C42" s="24">
        <v>4640</v>
      </c>
    </row>
    <row r="43" spans="1:4" x14ac:dyDescent="0.2">
      <c r="A43" s="46" t="s">
        <v>120</v>
      </c>
      <c r="B43" s="23" t="s">
        <v>121</v>
      </c>
      <c r="C43" s="24"/>
    </row>
    <row r="44" spans="1:4" x14ac:dyDescent="0.2">
      <c r="A44" s="46" t="s">
        <v>195</v>
      </c>
      <c r="B44" s="23" t="s">
        <v>194</v>
      </c>
      <c r="C44" s="24">
        <v>163</v>
      </c>
    </row>
    <row r="45" spans="1:4" x14ac:dyDescent="0.2">
      <c r="A45" s="46" t="s">
        <v>196</v>
      </c>
      <c r="B45" s="23" t="s">
        <v>184</v>
      </c>
      <c r="C45" s="24">
        <v>163</v>
      </c>
    </row>
    <row r="46" spans="1:4" x14ac:dyDescent="0.2">
      <c r="A46" s="46" t="s">
        <v>126</v>
      </c>
      <c r="B46" s="23"/>
      <c r="C46" s="25"/>
    </row>
    <row r="47" spans="1:4" x14ac:dyDescent="0.2">
      <c r="A47" s="46" t="s">
        <v>127</v>
      </c>
      <c r="B47" s="23" t="s">
        <v>128</v>
      </c>
      <c r="C47" s="25"/>
    </row>
    <row r="48" spans="1:4" x14ac:dyDescent="0.2">
      <c r="A48" s="50" t="s">
        <v>129</v>
      </c>
      <c r="B48" s="23" t="s">
        <v>130</v>
      </c>
      <c r="C48" s="25"/>
    </row>
    <row r="49" spans="1:4" ht="13.5" customHeight="1" x14ac:dyDescent="0.2">
      <c r="A49" s="46" t="s">
        <v>131</v>
      </c>
      <c r="B49" s="23"/>
      <c r="C49" s="25"/>
    </row>
    <row r="50" spans="1:4" s="32" customFormat="1" x14ac:dyDescent="0.2">
      <c r="A50" s="45" t="s">
        <v>132</v>
      </c>
      <c r="B50" s="29"/>
      <c r="C50" s="28"/>
      <c r="D50" s="26">
        <v>98560</v>
      </c>
    </row>
    <row r="51" spans="1:4" s="32" customFormat="1" x14ac:dyDescent="0.2">
      <c r="A51" s="46" t="s">
        <v>89</v>
      </c>
      <c r="B51" s="23" t="s">
        <v>90</v>
      </c>
      <c r="C51" s="24">
        <v>16038</v>
      </c>
      <c r="D51" s="26"/>
    </row>
    <row r="52" spans="1:4" x14ac:dyDescent="0.2">
      <c r="A52" s="46" t="s">
        <v>91</v>
      </c>
      <c r="B52" s="23" t="s">
        <v>92</v>
      </c>
      <c r="C52" s="25">
        <v>16038</v>
      </c>
    </row>
    <row r="53" spans="1:4" x14ac:dyDescent="0.2">
      <c r="A53" s="46" t="s">
        <v>105</v>
      </c>
      <c r="B53" s="23" t="s">
        <v>106</v>
      </c>
      <c r="C53" s="25">
        <v>54098</v>
      </c>
    </row>
    <row r="54" spans="1:4" x14ac:dyDescent="0.2">
      <c r="A54" s="46" t="s">
        <v>133</v>
      </c>
      <c r="B54" s="23" t="s">
        <v>134</v>
      </c>
      <c r="C54" s="24">
        <v>46078</v>
      </c>
    </row>
    <row r="55" spans="1:4" x14ac:dyDescent="0.2">
      <c r="A55" s="46" t="s">
        <v>107</v>
      </c>
      <c r="B55" s="23" t="s">
        <v>108</v>
      </c>
      <c r="C55" s="24">
        <v>418</v>
      </c>
    </row>
    <row r="56" spans="1:4" x14ac:dyDescent="0.2">
      <c r="A56" s="46" t="s">
        <v>109</v>
      </c>
      <c r="B56" s="23" t="s">
        <v>110</v>
      </c>
      <c r="C56" s="24">
        <v>5922</v>
      </c>
    </row>
    <row r="57" spans="1:4" x14ac:dyDescent="0.2">
      <c r="A57" s="46" t="s">
        <v>197</v>
      </c>
      <c r="B57" s="23" t="s">
        <v>166</v>
      </c>
      <c r="C57" s="24">
        <v>1680</v>
      </c>
    </row>
    <row r="58" spans="1:4" x14ac:dyDescent="0.2">
      <c r="A58" s="46" t="s">
        <v>93</v>
      </c>
      <c r="B58" s="23" t="s">
        <v>94</v>
      </c>
      <c r="C58" s="25">
        <v>12353</v>
      </c>
    </row>
    <row r="59" spans="1:4" x14ac:dyDescent="0.2">
      <c r="A59" s="46" t="s">
        <v>95</v>
      </c>
      <c r="B59" s="23" t="s">
        <v>96</v>
      </c>
      <c r="C59" s="24">
        <v>7776</v>
      </c>
    </row>
    <row r="60" spans="1:4" x14ac:dyDescent="0.2">
      <c r="A60" s="46" t="s">
        <v>97</v>
      </c>
      <c r="B60" s="23" t="s">
        <v>98</v>
      </c>
      <c r="C60" s="24">
        <v>3094</v>
      </c>
    </row>
    <row r="61" spans="1:4" x14ac:dyDescent="0.2">
      <c r="A61" s="46" t="s">
        <v>99</v>
      </c>
      <c r="B61" s="23" t="s">
        <v>100</v>
      </c>
      <c r="C61" s="24">
        <v>1483</v>
      </c>
    </row>
    <row r="62" spans="1:4" x14ac:dyDescent="0.2">
      <c r="A62" s="46" t="s">
        <v>116</v>
      </c>
      <c r="B62" s="23" t="s">
        <v>117</v>
      </c>
      <c r="C62" s="25">
        <v>2637</v>
      </c>
    </row>
    <row r="63" spans="1:4" x14ac:dyDescent="0.2">
      <c r="A63" s="46" t="s">
        <v>198</v>
      </c>
      <c r="B63" s="23" t="s">
        <v>154</v>
      </c>
      <c r="C63" s="25">
        <v>2000</v>
      </c>
    </row>
    <row r="64" spans="1:4" x14ac:dyDescent="0.2">
      <c r="A64" s="46" t="s">
        <v>118</v>
      </c>
      <c r="B64" s="23" t="s">
        <v>119</v>
      </c>
      <c r="C64" s="25"/>
    </row>
    <row r="65" spans="1:4" x14ac:dyDescent="0.2">
      <c r="A65" s="46" t="s">
        <v>120</v>
      </c>
      <c r="B65" s="23" t="s">
        <v>121</v>
      </c>
      <c r="C65" s="25">
        <v>10</v>
      </c>
    </row>
    <row r="66" spans="1:4" x14ac:dyDescent="0.2">
      <c r="A66" s="46" t="s">
        <v>122</v>
      </c>
      <c r="B66" s="23" t="s">
        <v>123</v>
      </c>
      <c r="C66" s="25">
        <v>627</v>
      </c>
    </row>
    <row r="67" spans="1:4" x14ac:dyDescent="0.2">
      <c r="A67" s="46" t="s">
        <v>124</v>
      </c>
      <c r="B67" s="23" t="s">
        <v>125</v>
      </c>
      <c r="C67" s="25"/>
    </row>
    <row r="68" spans="1:4" s="32" customFormat="1" x14ac:dyDescent="0.2">
      <c r="A68" s="46" t="s">
        <v>131</v>
      </c>
      <c r="B68" s="23"/>
      <c r="C68" s="25"/>
      <c r="D68" s="26"/>
    </row>
    <row r="69" spans="1:4" x14ac:dyDescent="0.2">
      <c r="A69" s="51"/>
      <c r="B69" s="25"/>
      <c r="C69" s="25"/>
    </row>
    <row r="70" spans="1:4" x14ac:dyDescent="0.2">
      <c r="A70" s="43">
        <v>1</v>
      </c>
      <c r="B70" s="30">
        <v>2</v>
      </c>
      <c r="C70" s="22"/>
    </row>
    <row r="71" spans="1:4" s="32" customFormat="1" x14ac:dyDescent="0.2">
      <c r="A71" s="47" t="s">
        <v>137</v>
      </c>
      <c r="B71" s="26"/>
      <c r="C71" s="26"/>
      <c r="D71" s="26">
        <v>3355</v>
      </c>
    </row>
    <row r="72" spans="1:4" x14ac:dyDescent="0.2">
      <c r="A72" s="46" t="s">
        <v>105</v>
      </c>
      <c r="B72" s="23" t="s">
        <v>106</v>
      </c>
      <c r="C72" s="25"/>
    </row>
    <row r="73" spans="1:4" ht="11.25" customHeight="1" x14ac:dyDescent="0.2">
      <c r="A73" s="46" t="s">
        <v>116</v>
      </c>
      <c r="B73" s="23" t="s">
        <v>117</v>
      </c>
      <c r="C73" s="25"/>
    </row>
    <row r="74" spans="1:4" x14ac:dyDescent="0.2">
      <c r="A74" s="46" t="s">
        <v>118</v>
      </c>
      <c r="B74" s="23" t="s">
        <v>119</v>
      </c>
      <c r="C74" s="25"/>
    </row>
    <row r="75" spans="1:4" x14ac:dyDescent="0.2">
      <c r="A75" s="46" t="s">
        <v>138</v>
      </c>
      <c r="B75" s="23" t="s">
        <v>139</v>
      </c>
      <c r="C75" s="25"/>
    </row>
    <row r="76" spans="1:4" s="41" customFormat="1" x14ac:dyDescent="0.2">
      <c r="A76" s="46" t="s">
        <v>101</v>
      </c>
      <c r="B76" s="23"/>
      <c r="C76" s="25"/>
      <c r="D76" s="40"/>
    </row>
    <row r="77" spans="1:4" s="32" customFormat="1" x14ac:dyDescent="0.2">
      <c r="A77" s="47" t="s">
        <v>111</v>
      </c>
      <c r="B77" s="26"/>
      <c r="C77" s="26"/>
      <c r="D77" s="26"/>
    </row>
    <row r="78" spans="1:4" x14ac:dyDescent="0.2">
      <c r="A78" s="47"/>
      <c r="B78" s="26"/>
      <c r="C78" s="26"/>
    </row>
    <row r="79" spans="1:4" x14ac:dyDescent="0.2">
      <c r="A79" s="52" t="s">
        <v>140</v>
      </c>
      <c r="B79" s="40"/>
      <c r="C79" s="40"/>
    </row>
    <row r="80" spans="1:4" s="32" customFormat="1" x14ac:dyDescent="0.2">
      <c r="A80" s="47" t="s">
        <v>141</v>
      </c>
      <c r="B80" s="26"/>
      <c r="C80" s="26"/>
      <c r="D80" s="26">
        <v>719601</v>
      </c>
    </row>
    <row r="81" spans="1:4" x14ac:dyDescent="0.2">
      <c r="A81" s="46" t="s">
        <v>89</v>
      </c>
      <c r="B81" s="23" t="s">
        <v>90</v>
      </c>
      <c r="C81" s="25">
        <v>488477</v>
      </c>
    </row>
    <row r="82" spans="1:4" x14ac:dyDescent="0.2">
      <c r="A82" s="46" t="s">
        <v>91</v>
      </c>
      <c r="B82" s="23" t="s">
        <v>92</v>
      </c>
      <c r="C82" s="25">
        <v>488477</v>
      </c>
    </row>
    <row r="83" spans="1:4" x14ac:dyDescent="0.2">
      <c r="A83" s="46" t="s">
        <v>105</v>
      </c>
      <c r="B83" s="23" t="s">
        <v>106</v>
      </c>
      <c r="C83" s="25">
        <v>52015</v>
      </c>
    </row>
    <row r="84" spans="1:4" x14ac:dyDescent="0.2">
      <c r="A84" s="46" t="s">
        <v>107</v>
      </c>
      <c r="B84" s="23" t="s">
        <v>108</v>
      </c>
      <c r="C84" s="25">
        <v>19627</v>
      </c>
    </row>
    <row r="85" spans="1:4" x14ac:dyDescent="0.2">
      <c r="A85" s="46" t="s">
        <v>142</v>
      </c>
      <c r="B85" s="23" t="s">
        <v>110</v>
      </c>
      <c r="C85" s="25">
        <v>7652</v>
      </c>
    </row>
    <row r="86" spans="1:4" x14ac:dyDescent="0.2">
      <c r="A86" s="46" t="s">
        <v>197</v>
      </c>
      <c r="B86" s="23" t="s">
        <v>166</v>
      </c>
      <c r="C86" s="24">
        <v>24736</v>
      </c>
    </row>
    <row r="87" spans="1:4" x14ac:dyDescent="0.2">
      <c r="A87" s="46" t="s">
        <v>93</v>
      </c>
      <c r="B87" s="23" t="s">
        <v>94</v>
      </c>
      <c r="C87" s="25">
        <v>115970</v>
      </c>
    </row>
    <row r="88" spans="1:4" x14ac:dyDescent="0.2">
      <c r="A88" s="46" t="s">
        <v>95</v>
      </c>
      <c r="B88" s="23" t="s">
        <v>96</v>
      </c>
      <c r="C88" s="25">
        <v>62753</v>
      </c>
    </row>
    <row r="89" spans="1:4" x14ac:dyDescent="0.2">
      <c r="A89" s="46" t="s">
        <v>143</v>
      </c>
      <c r="B89" s="23" t="s">
        <v>144</v>
      </c>
      <c r="C89" s="25">
        <v>13634</v>
      </c>
    </row>
    <row r="90" spans="1:4" x14ac:dyDescent="0.2">
      <c r="A90" s="46" t="s">
        <v>97</v>
      </c>
      <c r="B90" s="23" t="s">
        <v>98</v>
      </c>
      <c r="C90" s="25">
        <v>26421</v>
      </c>
    </row>
    <row r="91" spans="1:4" x14ac:dyDescent="0.2">
      <c r="A91" s="46" t="s">
        <v>99</v>
      </c>
      <c r="B91" s="23" t="s">
        <v>100</v>
      </c>
      <c r="C91" s="25">
        <v>13162</v>
      </c>
    </row>
    <row r="92" spans="1:4" x14ac:dyDescent="0.2">
      <c r="A92" s="46" t="s">
        <v>116</v>
      </c>
      <c r="B92" s="23" t="s">
        <v>117</v>
      </c>
      <c r="C92" s="25">
        <v>48728</v>
      </c>
    </row>
    <row r="93" spans="1:4" x14ac:dyDescent="0.2">
      <c r="A93" s="46" t="s">
        <v>135</v>
      </c>
      <c r="B93" s="23" t="s">
        <v>136</v>
      </c>
      <c r="C93" s="25">
        <v>5721</v>
      </c>
    </row>
    <row r="94" spans="1:4" x14ac:dyDescent="0.2">
      <c r="A94" s="46" t="s">
        <v>145</v>
      </c>
      <c r="B94" s="23" t="s">
        <v>146</v>
      </c>
      <c r="C94" s="25"/>
    </row>
    <row r="95" spans="1:4" x14ac:dyDescent="0.2">
      <c r="A95" s="46" t="s">
        <v>147</v>
      </c>
      <c r="B95" s="23" t="s">
        <v>119</v>
      </c>
      <c r="C95" s="25">
        <v>4404</v>
      </c>
    </row>
    <row r="96" spans="1:4" s="32" customFormat="1" x14ac:dyDescent="0.2">
      <c r="A96" s="46" t="s">
        <v>120</v>
      </c>
      <c r="B96" s="23" t="s">
        <v>121</v>
      </c>
      <c r="C96" s="25">
        <v>14738</v>
      </c>
      <c r="D96" s="26"/>
    </row>
    <row r="97" spans="1:3" x14ac:dyDescent="0.2">
      <c r="A97" s="46" t="s">
        <v>122</v>
      </c>
      <c r="B97" s="23" t="s">
        <v>123</v>
      </c>
      <c r="C97" s="25">
        <v>23865</v>
      </c>
    </row>
    <row r="98" spans="1:3" x14ac:dyDescent="0.2">
      <c r="A98" s="46" t="s">
        <v>101</v>
      </c>
      <c r="B98" s="23"/>
      <c r="C98" s="25"/>
    </row>
    <row r="99" spans="1:3" x14ac:dyDescent="0.2">
      <c r="A99" s="47" t="s">
        <v>212</v>
      </c>
      <c r="B99" s="26"/>
      <c r="C99" s="26"/>
    </row>
    <row r="100" spans="1:3" x14ac:dyDescent="0.2">
      <c r="A100" s="46" t="s">
        <v>89</v>
      </c>
      <c r="B100" s="23" t="s">
        <v>90</v>
      </c>
      <c r="C100" s="25"/>
    </row>
    <row r="101" spans="1:3" x14ac:dyDescent="0.2">
      <c r="A101" s="46" t="s">
        <v>91</v>
      </c>
      <c r="B101" s="23" t="s">
        <v>92</v>
      </c>
      <c r="C101" s="25"/>
    </row>
    <row r="102" spans="1:3" x14ac:dyDescent="0.2">
      <c r="A102" s="46" t="s">
        <v>105</v>
      </c>
      <c r="B102" s="23" t="s">
        <v>106</v>
      </c>
      <c r="C102" s="25"/>
    </row>
    <row r="103" spans="1:3" x14ac:dyDescent="0.2">
      <c r="A103" s="46" t="s">
        <v>107</v>
      </c>
      <c r="B103" s="23" t="s">
        <v>108</v>
      </c>
      <c r="C103" s="25"/>
    </row>
    <row r="104" spans="1:3" x14ac:dyDescent="0.2">
      <c r="A104" s="46" t="s">
        <v>93</v>
      </c>
      <c r="B104" s="23" t="s">
        <v>94</v>
      </c>
      <c r="C104" s="25"/>
    </row>
    <row r="105" spans="1:3" x14ac:dyDescent="0.2">
      <c r="A105" s="46" t="s">
        <v>95</v>
      </c>
      <c r="B105" s="23" t="s">
        <v>96</v>
      </c>
      <c r="C105" s="25"/>
    </row>
    <row r="106" spans="1:3" x14ac:dyDescent="0.2">
      <c r="A106" s="46" t="s">
        <v>143</v>
      </c>
      <c r="B106" s="23" t="s">
        <v>144</v>
      </c>
      <c r="C106" s="25"/>
    </row>
    <row r="107" spans="1:3" x14ac:dyDescent="0.2">
      <c r="A107" s="46" t="s">
        <v>97</v>
      </c>
      <c r="B107" s="23" t="s">
        <v>98</v>
      </c>
      <c r="C107" s="25"/>
    </row>
    <row r="108" spans="1:3" x14ac:dyDescent="0.2">
      <c r="A108" s="46" t="s">
        <v>99</v>
      </c>
      <c r="B108" s="23" t="s">
        <v>100</v>
      </c>
      <c r="C108" s="25"/>
    </row>
    <row r="109" spans="1:3" x14ac:dyDescent="0.2">
      <c r="A109" s="46" t="s">
        <v>116</v>
      </c>
      <c r="B109" s="23" t="s">
        <v>117</v>
      </c>
      <c r="C109" s="25"/>
    </row>
    <row r="110" spans="1:3" x14ac:dyDescent="0.2">
      <c r="A110" s="46" t="s">
        <v>135</v>
      </c>
      <c r="B110" s="23" t="s">
        <v>136</v>
      </c>
      <c r="C110" s="25"/>
    </row>
    <row r="111" spans="1:3" x14ac:dyDescent="0.2">
      <c r="A111" s="46" t="s">
        <v>118</v>
      </c>
      <c r="B111" s="23" t="s">
        <v>119</v>
      </c>
      <c r="C111" s="25"/>
    </row>
    <row r="112" spans="1:3" x14ac:dyDescent="0.2">
      <c r="A112" s="46" t="s">
        <v>120</v>
      </c>
      <c r="B112" s="23" t="s">
        <v>121</v>
      </c>
      <c r="C112" s="25"/>
    </row>
    <row r="113" spans="1:4" x14ac:dyDescent="0.2">
      <c r="A113" s="46" t="s">
        <v>122</v>
      </c>
      <c r="B113" s="23" t="s">
        <v>123</v>
      </c>
      <c r="C113" s="25"/>
    </row>
    <row r="114" spans="1:4" x14ac:dyDescent="0.2">
      <c r="A114" s="46" t="s">
        <v>148</v>
      </c>
      <c r="B114" s="23" t="s">
        <v>149</v>
      </c>
      <c r="C114" s="25"/>
    </row>
    <row r="115" spans="1:4" x14ac:dyDescent="0.2">
      <c r="A115" s="51" t="s">
        <v>150</v>
      </c>
      <c r="B115" s="22">
        <v>4000</v>
      </c>
      <c r="C115" s="25"/>
    </row>
    <row r="116" spans="1:4" x14ac:dyDescent="0.2">
      <c r="A116" s="46" t="s">
        <v>101</v>
      </c>
      <c r="B116" s="23"/>
      <c r="C116" s="25"/>
    </row>
    <row r="117" spans="1:4" s="32" customFormat="1" x14ac:dyDescent="0.2">
      <c r="A117" s="46"/>
      <c r="B117" s="23"/>
      <c r="C117" s="25"/>
      <c r="D117" s="26"/>
    </row>
    <row r="118" spans="1:4" x14ac:dyDescent="0.2">
      <c r="A118" s="51"/>
      <c r="B118" s="25"/>
      <c r="C118" s="25"/>
    </row>
    <row r="119" spans="1:4" x14ac:dyDescent="0.2">
      <c r="A119" s="43">
        <v>1</v>
      </c>
      <c r="B119" s="30">
        <v>2</v>
      </c>
      <c r="C119" s="22"/>
    </row>
    <row r="120" spans="1:4" x14ac:dyDescent="0.2">
      <c r="A120" s="47" t="s">
        <v>151</v>
      </c>
      <c r="B120" s="26"/>
      <c r="C120" s="26"/>
    </row>
    <row r="121" spans="1:4" x14ac:dyDescent="0.2">
      <c r="A121" s="46" t="s">
        <v>89</v>
      </c>
      <c r="B121" s="23" t="s">
        <v>90</v>
      </c>
      <c r="C121" s="25"/>
    </row>
    <row r="122" spans="1:4" x14ac:dyDescent="0.2">
      <c r="A122" s="46" t="s">
        <v>91</v>
      </c>
      <c r="B122" s="23" t="s">
        <v>92</v>
      </c>
      <c r="C122" s="25"/>
    </row>
    <row r="123" spans="1:4" x14ac:dyDescent="0.2">
      <c r="A123" s="46" t="s">
        <v>105</v>
      </c>
      <c r="B123" s="23" t="s">
        <v>106</v>
      </c>
      <c r="C123" s="25"/>
    </row>
    <row r="124" spans="1:4" x14ac:dyDescent="0.2">
      <c r="A124" s="46" t="s">
        <v>152</v>
      </c>
      <c r="B124" s="23" t="s">
        <v>115</v>
      </c>
      <c r="C124" s="25"/>
    </row>
    <row r="125" spans="1:4" x14ac:dyDescent="0.2">
      <c r="A125" s="46" t="s">
        <v>107</v>
      </c>
      <c r="B125" s="23" t="s">
        <v>108</v>
      </c>
      <c r="C125" s="25"/>
    </row>
    <row r="126" spans="1:4" x14ac:dyDescent="0.2">
      <c r="A126" s="46" t="s">
        <v>109</v>
      </c>
      <c r="B126" s="23" t="s">
        <v>110</v>
      </c>
      <c r="C126" s="25"/>
    </row>
    <row r="127" spans="1:4" x14ac:dyDescent="0.2">
      <c r="A127" s="46" t="s">
        <v>93</v>
      </c>
      <c r="B127" s="23" t="s">
        <v>94</v>
      </c>
      <c r="C127" s="25"/>
    </row>
    <row r="128" spans="1:4" x14ac:dyDescent="0.2">
      <c r="A128" s="46" t="s">
        <v>95</v>
      </c>
      <c r="B128" s="23" t="s">
        <v>96</v>
      </c>
      <c r="C128" s="25"/>
    </row>
    <row r="129" spans="1:3" x14ac:dyDescent="0.2">
      <c r="A129" s="46" t="s">
        <v>143</v>
      </c>
      <c r="B129" s="23" t="s">
        <v>144</v>
      </c>
      <c r="C129" s="25"/>
    </row>
    <row r="130" spans="1:3" x14ac:dyDescent="0.2">
      <c r="A130" s="46" t="s">
        <v>97</v>
      </c>
      <c r="B130" s="23" t="s">
        <v>98</v>
      </c>
      <c r="C130" s="25"/>
    </row>
    <row r="131" spans="1:3" x14ac:dyDescent="0.2">
      <c r="A131" s="46" t="s">
        <v>99</v>
      </c>
      <c r="B131" s="23" t="s">
        <v>100</v>
      </c>
      <c r="C131" s="25"/>
    </row>
    <row r="132" spans="1:3" x14ac:dyDescent="0.2">
      <c r="A132" s="46" t="s">
        <v>116</v>
      </c>
      <c r="B132" s="23" t="s">
        <v>117</v>
      </c>
      <c r="C132" s="25"/>
    </row>
    <row r="133" spans="1:3" x14ac:dyDescent="0.2">
      <c r="A133" s="46" t="s">
        <v>135</v>
      </c>
      <c r="B133" s="23" t="s">
        <v>136</v>
      </c>
      <c r="C133" s="25"/>
    </row>
    <row r="134" spans="1:3" x14ac:dyDescent="0.2">
      <c r="A134" s="46" t="s">
        <v>153</v>
      </c>
      <c r="B134" s="23" t="s">
        <v>154</v>
      </c>
      <c r="C134" s="25"/>
    </row>
    <row r="135" spans="1:3" x14ac:dyDescent="0.2">
      <c r="A135" s="46" t="s">
        <v>145</v>
      </c>
      <c r="B135" s="23" t="s">
        <v>146</v>
      </c>
      <c r="C135" s="25"/>
    </row>
    <row r="136" spans="1:3" x14ac:dyDescent="0.2">
      <c r="A136" s="46" t="s">
        <v>118</v>
      </c>
      <c r="B136" s="23" t="s">
        <v>119</v>
      </c>
      <c r="C136" s="25"/>
    </row>
    <row r="137" spans="1:3" x14ac:dyDescent="0.2">
      <c r="A137" s="46" t="s">
        <v>120</v>
      </c>
      <c r="B137" s="23" t="s">
        <v>121</v>
      </c>
      <c r="C137" s="25"/>
    </row>
    <row r="138" spans="1:3" x14ac:dyDescent="0.2">
      <c r="A138" s="46" t="s">
        <v>122</v>
      </c>
      <c r="B138" s="23" t="s">
        <v>123</v>
      </c>
      <c r="C138" s="25"/>
    </row>
    <row r="139" spans="1:3" x14ac:dyDescent="0.2">
      <c r="A139" s="46" t="s">
        <v>155</v>
      </c>
      <c r="B139" s="23" t="s">
        <v>156</v>
      </c>
      <c r="C139" s="25"/>
    </row>
    <row r="140" spans="1:3" x14ac:dyDescent="0.2">
      <c r="A140" s="46" t="s">
        <v>124</v>
      </c>
      <c r="B140" s="23" t="s">
        <v>125</v>
      </c>
      <c r="C140" s="25"/>
    </row>
    <row r="141" spans="1:3" x14ac:dyDescent="0.2">
      <c r="A141" s="46" t="s">
        <v>138</v>
      </c>
      <c r="B141" s="23" t="s">
        <v>139</v>
      </c>
      <c r="C141" s="25"/>
    </row>
    <row r="142" spans="1:3" x14ac:dyDescent="0.2">
      <c r="A142" s="46" t="s">
        <v>148</v>
      </c>
      <c r="B142" s="23" t="s">
        <v>149</v>
      </c>
      <c r="C142" s="25"/>
    </row>
    <row r="143" spans="1:3" x14ac:dyDescent="0.2">
      <c r="A143" s="46" t="s">
        <v>126</v>
      </c>
      <c r="B143" s="23"/>
      <c r="C143" s="25"/>
    </row>
    <row r="144" spans="1:3" x14ac:dyDescent="0.2">
      <c r="A144" s="46" t="s">
        <v>127</v>
      </c>
      <c r="B144" s="23" t="s">
        <v>128</v>
      </c>
      <c r="C144" s="25"/>
    </row>
    <row r="145" spans="1:4" x14ac:dyDescent="0.2">
      <c r="A145" s="50" t="s">
        <v>129</v>
      </c>
      <c r="B145" s="23" t="s">
        <v>130</v>
      </c>
      <c r="C145" s="25"/>
    </row>
    <row r="146" spans="1:4" x14ac:dyDescent="0.2">
      <c r="A146" s="50" t="s">
        <v>157</v>
      </c>
      <c r="B146" s="23" t="s">
        <v>158</v>
      </c>
      <c r="C146" s="25"/>
    </row>
    <row r="147" spans="1:4" x14ac:dyDescent="0.2">
      <c r="A147" s="50" t="s">
        <v>159</v>
      </c>
      <c r="B147" s="23" t="s">
        <v>160</v>
      </c>
      <c r="C147" s="25"/>
    </row>
    <row r="148" spans="1:4" x14ac:dyDescent="0.2">
      <c r="A148" s="50" t="s">
        <v>161</v>
      </c>
      <c r="B148" s="23" t="s">
        <v>162</v>
      </c>
      <c r="C148" s="25"/>
    </row>
    <row r="149" spans="1:4" x14ac:dyDescent="0.2">
      <c r="A149" s="46" t="s">
        <v>163</v>
      </c>
      <c r="B149" s="22"/>
      <c r="C149" s="25"/>
    </row>
    <row r="150" spans="1:4" s="41" customFormat="1" x14ac:dyDescent="0.2">
      <c r="A150" s="46" t="s">
        <v>101</v>
      </c>
      <c r="B150" s="22"/>
      <c r="C150" s="25"/>
      <c r="D150" s="40"/>
    </row>
    <row r="151" spans="1:4" s="32" customFormat="1" x14ac:dyDescent="0.2">
      <c r="A151" s="49" t="s">
        <v>111</v>
      </c>
      <c r="B151" s="29"/>
      <c r="C151" s="26"/>
      <c r="D151" s="26"/>
    </row>
    <row r="152" spans="1:4" x14ac:dyDescent="0.2">
      <c r="A152" s="47" t="s">
        <v>200</v>
      </c>
      <c r="B152" s="26"/>
      <c r="C152" s="26">
        <f>SUM(C153+C155+C159+C163+C173)</f>
        <v>44626</v>
      </c>
      <c r="D152" s="25">
        <v>12000</v>
      </c>
    </row>
    <row r="153" spans="1:4" x14ac:dyDescent="0.2">
      <c r="A153" s="46" t="s">
        <v>89</v>
      </c>
      <c r="B153" s="23" t="s">
        <v>90</v>
      </c>
      <c r="C153" s="25">
        <v>22383</v>
      </c>
    </row>
    <row r="154" spans="1:4" x14ac:dyDescent="0.2">
      <c r="A154" s="46" t="s">
        <v>91</v>
      </c>
      <c r="B154" s="23" t="s">
        <v>92</v>
      </c>
      <c r="C154" s="25">
        <v>22383</v>
      </c>
    </row>
    <row r="155" spans="1:4" x14ac:dyDescent="0.2">
      <c r="A155" s="46" t="s">
        <v>105</v>
      </c>
      <c r="B155" s="23" t="s">
        <v>106</v>
      </c>
      <c r="C155" s="25">
        <v>1058</v>
      </c>
    </row>
    <row r="156" spans="1:4" x14ac:dyDescent="0.2">
      <c r="A156" s="46" t="s">
        <v>152</v>
      </c>
      <c r="B156" s="23" t="s">
        <v>115</v>
      </c>
      <c r="C156" s="25"/>
    </row>
    <row r="157" spans="1:4" x14ac:dyDescent="0.2">
      <c r="A157" s="46" t="s">
        <v>107</v>
      </c>
      <c r="B157" s="23" t="s">
        <v>108</v>
      </c>
      <c r="C157" s="25">
        <v>578</v>
      </c>
    </row>
    <row r="158" spans="1:4" x14ac:dyDescent="0.2">
      <c r="A158" s="46" t="s">
        <v>109</v>
      </c>
      <c r="B158" s="23" t="s">
        <v>110</v>
      </c>
      <c r="C158" s="25">
        <v>480</v>
      </c>
    </row>
    <row r="159" spans="1:4" x14ac:dyDescent="0.2">
      <c r="A159" s="46" t="s">
        <v>93</v>
      </c>
      <c r="B159" s="23" t="s">
        <v>94</v>
      </c>
      <c r="C159" s="25">
        <v>4505</v>
      </c>
    </row>
    <row r="160" spans="1:4" x14ac:dyDescent="0.2">
      <c r="A160" s="46" t="s">
        <v>95</v>
      </c>
      <c r="B160" s="23" t="s">
        <v>96</v>
      </c>
      <c r="C160" s="25">
        <v>3053</v>
      </c>
    </row>
    <row r="161" spans="1:4" x14ac:dyDescent="0.2">
      <c r="A161" s="46" t="s">
        <v>97</v>
      </c>
      <c r="B161" s="23" t="s">
        <v>98</v>
      </c>
      <c r="C161" s="25">
        <v>327</v>
      </c>
    </row>
    <row r="162" spans="1:4" x14ac:dyDescent="0.2">
      <c r="A162" s="46" t="s">
        <v>99</v>
      </c>
      <c r="B162" s="23" t="s">
        <v>100</v>
      </c>
      <c r="C162" s="25">
        <v>327</v>
      </c>
    </row>
    <row r="163" spans="1:4" x14ac:dyDescent="0.2">
      <c r="A163" s="46" t="s">
        <v>116</v>
      </c>
      <c r="B163" s="23" t="s">
        <v>117</v>
      </c>
      <c r="C163" s="25">
        <v>16427</v>
      </c>
    </row>
    <row r="164" spans="1:4" x14ac:dyDescent="0.2">
      <c r="A164" s="46" t="s">
        <v>135</v>
      </c>
      <c r="B164" s="23" t="s">
        <v>136</v>
      </c>
      <c r="C164" s="25"/>
    </row>
    <row r="165" spans="1:4" x14ac:dyDescent="0.2">
      <c r="A165" s="46" t="s">
        <v>153</v>
      </c>
      <c r="B165" s="23" t="s">
        <v>154</v>
      </c>
      <c r="C165" s="25">
        <v>800</v>
      </c>
    </row>
    <row r="166" spans="1:4" x14ac:dyDescent="0.2">
      <c r="A166" s="46" t="s">
        <v>145</v>
      </c>
      <c r="B166" s="23" t="s">
        <v>146</v>
      </c>
      <c r="C166" s="25"/>
    </row>
    <row r="167" spans="1:4" x14ac:dyDescent="0.2">
      <c r="A167" s="46" t="s">
        <v>118</v>
      </c>
      <c r="B167" s="23" t="s">
        <v>119</v>
      </c>
      <c r="C167" s="25">
        <v>1500</v>
      </c>
    </row>
    <row r="168" spans="1:4" x14ac:dyDescent="0.2">
      <c r="A168" s="46" t="s">
        <v>120</v>
      </c>
      <c r="B168" s="23" t="s">
        <v>121</v>
      </c>
      <c r="C168" s="25">
        <v>10121</v>
      </c>
    </row>
    <row r="169" spans="1:4" x14ac:dyDescent="0.2">
      <c r="A169" s="46" t="s">
        <v>122</v>
      </c>
      <c r="B169" s="23" t="s">
        <v>123</v>
      </c>
      <c r="C169" s="25">
        <v>1657</v>
      </c>
    </row>
    <row r="170" spans="1:4" x14ac:dyDescent="0.2">
      <c r="A170" s="46" t="s">
        <v>155</v>
      </c>
      <c r="B170" s="23" t="s">
        <v>156</v>
      </c>
      <c r="C170" s="25"/>
    </row>
    <row r="171" spans="1:4" x14ac:dyDescent="0.2">
      <c r="A171" s="46" t="s">
        <v>124</v>
      </c>
      <c r="B171" s="23" t="s">
        <v>125</v>
      </c>
      <c r="C171" s="25">
        <v>90</v>
      </c>
    </row>
    <row r="172" spans="1:4" x14ac:dyDescent="0.2">
      <c r="A172" s="46" t="s">
        <v>138</v>
      </c>
      <c r="B172" s="23" t="s">
        <v>139</v>
      </c>
      <c r="C172" s="25">
        <v>2259</v>
      </c>
    </row>
    <row r="173" spans="1:4" x14ac:dyDescent="0.2">
      <c r="A173" s="46" t="s">
        <v>201</v>
      </c>
      <c r="B173" s="23" t="s">
        <v>183</v>
      </c>
      <c r="C173" s="25">
        <v>253</v>
      </c>
    </row>
    <row r="174" spans="1:4" x14ac:dyDescent="0.2">
      <c r="A174" s="49"/>
      <c r="B174" s="29"/>
      <c r="C174" s="26"/>
    </row>
    <row r="175" spans="1:4" x14ac:dyDescent="0.2">
      <c r="A175" s="52" t="s">
        <v>164</v>
      </c>
      <c r="B175" s="40"/>
      <c r="C175" s="40"/>
    </row>
    <row r="176" spans="1:4" s="32" customFormat="1" x14ac:dyDescent="0.2">
      <c r="A176" s="45" t="s">
        <v>199</v>
      </c>
      <c r="B176" s="26"/>
      <c r="C176" s="26"/>
      <c r="D176" s="26">
        <v>60372</v>
      </c>
    </row>
    <row r="177" spans="1:4" x14ac:dyDescent="0.2">
      <c r="A177" s="46" t="s">
        <v>89</v>
      </c>
      <c r="B177" s="23" t="s">
        <v>90</v>
      </c>
      <c r="C177" s="31">
        <v>63997</v>
      </c>
    </row>
    <row r="178" spans="1:4" x14ac:dyDescent="0.2">
      <c r="A178" s="46" t="s">
        <v>91</v>
      </c>
      <c r="B178" s="23" t="s">
        <v>92</v>
      </c>
      <c r="C178" s="25">
        <v>63997</v>
      </c>
    </row>
    <row r="179" spans="1:4" x14ac:dyDescent="0.2">
      <c r="A179" s="46" t="s">
        <v>105</v>
      </c>
      <c r="B179" s="23" t="s">
        <v>106</v>
      </c>
      <c r="C179" s="31">
        <v>2603</v>
      </c>
    </row>
    <row r="180" spans="1:4" x14ac:dyDescent="0.2">
      <c r="A180" s="46" t="s">
        <v>107</v>
      </c>
      <c r="B180" s="23" t="s">
        <v>108</v>
      </c>
      <c r="C180" s="25">
        <v>1643</v>
      </c>
    </row>
    <row r="181" spans="1:4" x14ac:dyDescent="0.2">
      <c r="A181" s="46" t="s">
        <v>165</v>
      </c>
      <c r="B181" s="23" t="s">
        <v>166</v>
      </c>
      <c r="C181" s="25">
        <v>960</v>
      </c>
    </row>
    <row r="182" spans="1:4" x14ac:dyDescent="0.2">
      <c r="A182" s="46" t="s">
        <v>167</v>
      </c>
      <c r="B182" s="23" t="s">
        <v>94</v>
      </c>
      <c r="C182" s="31">
        <v>12859</v>
      </c>
    </row>
    <row r="183" spans="1:4" x14ac:dyDescent="0.2">
      <c r="A183" s="46" t="s">
        <v>95</v>
      </c>
      <c r="B183" s="23" t="s">
        <v>96</v>
      </c>
      <c r="C183" s="25">
        <v>8241</v>
      </c>
    </row>
    <row r="184" spans="1:4" x14ac:dyDescent="0.2">
      <c r="A184" s="46" t="s">
        <v>97</v>
      </c>
      <c r="B184" s="23" t="s">
        <v>98</v>
      </c>
      <c r="C184" s="25">
        <v>3255</v>
      </c>
    </row>
    <row r="185" spans="1:4" x14ac:dyDescent="0.2">
      <c r="A185" s="46" t="s">
        <v>99</v>
      </c>
      <c r="B185" s="23" t="s">
        <v>100</v>
      </c>
      <c r="C185" s="25">
        <v>1363</v>
      </c>
    </row>
    <row r="186" spans="1:4" x14ac:dyDescent="0.2">
      <c r="A186" s="46" t="s">
        <v>116</v>
      </c>
      <c r="B186" s="23" t="s">
        <v>117</v>
      </c>
      <c r="C186" s="25">
        <v>2391</v>
      </c>
    </row>
    <row r="187" spans="1:4" x14ac:dyDescent="0.2">
      <c r="A187" s="46" t="s">
        <v>202</v>
      </c>
      <c r="B187" s="23" t="s">
        <v>172</v>
      </c>
      <c r="C187" s="25">
        <v>580</v>
      </c>
    </row>
    <row r="188" spans="1:4" x14ac:dyDescent="0.2">
      <c r="A188" s="46" t="s">
        <v>198</v>
      </c>
      <c r="B188" s="23" t="s">
        <v>154</v>
      </c>
      <c r="C188" s="25">
        <v>1600</v>
      </c>
    </row>
    <row r="189" spans="1:4" s="38" customFormat="1" x14ac:dyDescent="0.2">
      <c r="A189" s="46" t="s">
        <v>203</v>
      </c>
      <c r="B189" s="23" t="s">
        <v>123</v>
      </c>
      <c r="C189" s="25">
        <v>211</v>
      </c>
      <c r="D189" s="39"/>
    </row>
    <row r="190" spans="1:4" x14ac:dyDescent="0.2">
      <c r="A190" s="46" t="s">
        <v>101</v>
      </c>
      <c r="B190" s="23"/>
      <c r="C190" s="31"/>
    </row>
    <row r="191" spans="1:4" s="32" customFormat="1" x14ac:dyDescent="0.2">
      <c r="A191" s="45" t="s">
        <v>169</v>
      </c>
      <c r="B191" s="29"/>
      <c r="C191" s="26"/>
      <c r="D191" s="26">
        <v>24662</v>
      </c>
    </row>
    <row r="192" spans="1:4" x14ac:dyDescent="0.2">
      <c r="A192" s="53" t="s">
        <v>170</v>
      </c>
      <c r="B192" s="22"/>
      <c r="C192" s="25"/>
    </row>
    <row r="193" spans="1:3" x14ac:dyDescent="0.2">
      <c r="A193" s="46" t="s">
        <v>89</v>
      </c>
      <c r="B193" s="23" t="s">
        <v>90</v>
      </c>
      <c r="C193" s="31">
        <v>17300</v>
      </c>
    </row>
    <row r="194" spans="1:3" x14ac:dyDescent="0.2">
      <c r="A194" s="46" t="s">
        <v>91</v>
      </c>
      <c r="B194" s="23" t="s">
        <v>92</v>
      </c>
      <c r="C194" s="25">
        <v>17300</v>
      </c>
    </row>
    <row r="195" spans="1:3" x14ac:dyDescent="0.2">
      <c r="A195" s="46" t="s">
        <v>105</v>
      </c>
      <c r="B195" s="23" t="s">
        <v>106</v>
      </c>
      <c r="C195" s="25">
        <v>1664</v>
      </c>
    </row>
    <row r="196" spans="1:3" x14ac:dyDescent="0.2">
      <c r="A196" s="46" t="s">
        <v>152</v>
      </c>
      <c r="B196" s="23" t="s">
        <v>115</v>
      </c>
      <c r="C196" s="25">
        <v>980</v>
      </c>
    </row>
    <row r="197" spans="1:3" x14ac:dyDescent="0.2">
      <c r="A197" s="46" t="s">
        <v>107</v>
      </c>
      <c r="B197" s="23" t="s">
        <v>108</v>
      </c>
      <c r="C197" s="25">
        <v>444</v>
      </c>
    </row>
    <row r="198" spans="1:3" x14ac:dyDescent="0.2">
      <c r="A198" s="46" t="s">
        <v>109</v>
      </c>
      <c r="B198" s="23" t="s">
        <v>110</v>
      </c>
      <c r="C198" s="25">
        <v>240</v>
      </c>
    </row>
    <row r="199" spans="1:3" x14ac:dyDescent="0.2">
      <c r="A199" s="46" t="s">
        <v>167</v>
      </c>
      <c r="B199" s="23" t="s">
        <v>94</v>
      </c>
      <c r="C199" s="31">
        <v>3456</v>
      </c>
    </row>
    <row r="200" spans="1:3" x14ac:dyDescent="0.2">
      <c r="A200" s="46" t="s">
        <v>95</v>
      </c>
      <c r="B200" s="23" t="s">
        <v>96</v>
      </c>
      <c r="C200" s="25">
        <v>2593</v>
      </c>
    </row>
    <row r="201" spans="1:3" x14ac:dyDescent="0.2">
      <c r="A201" s="46" t="s">
        <v>97</v>
      </c>
      <c r="B201" s="23" t="s">
        <v>98</v>
      </c>
      <c r="C201" s="25">
        <v>863</v>
      </c>
    </row>
    <row r="202" spans="1:3" x14ac:dyDescent="0.2">
      <c r="A202" s="46" t="s">
        <v>99</v>
      </c>
      <c r="B202" s="23" t="s">
        <v>100</v>
      </c>
      <c r="C202" s="25"/>
    </row>
    <row r="203" spans="1:3" x14ac:dyDescent="0.2">
      <c r="A203" s="51"/>
      <c r="B203" s="25"/>
      <c r="C203" s="25"/>
    </row>
    <row r="204" spans="1:3" x14ac:dyDescent="0.2">
      <c r="A204" s="43">
        <v>1</v>
      </c>
      <c r="B204" s="30">
        <v>2</v>
      </c>
      <c r="C204" s="22"/>
    </row>
    <row r="205" spans="1:3" x14ac:dyDescent="0.2">
      <c r="A205" s="46" t="s">
        <v>116</v>
      </c>
      <c r="B205" s="23" t="s">
        <v>117</v>
      </c>
      <c r="C205" s="31">
        <v>4133</v>
      </c>
    </row>
    <row r="206" spans="1:3" x14ac:dyDescent="0.2">
      <c r="A206" s="46" t="s">
        <v>171</v>
      </c>
      <c r="B206" s="23" t="s">
        <v>172</v>
      </c>
      <c r="C206" s="25">
        <v>2134</v>
      </c>
    </row>
    <row r="207" spans="1:3" x14ac:dyDescent="0.2">
      <c r="A207" s="46" t="s">
        <v>153</v>
      </c>
      <c r="B207" s="23" t="s">
        <v>154</v>
      </c>
      <c r="C207" s="25">
        <v>800</v>
      </c>
    </row>
    <row r="208" spans="1:3" x14ac:dyDescent="0.2">
      <c r="A208" s="46" t="s">
        <v>118</v>
      </c>
      <c r="B208" s="23" t="s">
        <v>119</v>
      </c>
      <c r="C208" s="25">
        <v>697</v>
      </c>
    </row>
    <row r="209" spans="1:4" x14ac:dyDescent="0.2">
      <c r="A209" s="46" t="s">
        <v>122</v>
      </c>
      <c r="B209" s="23" t="s">
        <v>123</v>
      </c>
      <c r="C209" s="25">
        <v>197</v>
      </c>
    </row>
    <row r="210" spans="1:4" x14ac:dyDescent="0.2">
      <c r="A210" s="46" t="s">
        <v>168</v>
      </c>
      <c r="B210" s="23" t="s">
        <v>125</v>
      </c>
      <c r="C210" s="25">
        <v>65</v>
      </c>
    </row>
    <row r="211" spans="1:4" s="38" customFormat="1" x14ac:dyDescent="0.2">
      <c r="A211" s="46" t="s">
        <v>204</v>
      </c>
      <c r="B211" s="23" t="s">
        <v>182</v>
      </c>
      <c r="C211" s="25">
        <v>240</v>
      </c>
      <c r="D211" s="39"/>
    </row>
    <row r="212" spans="1:4" s="32" customFormat="1" x14ac:dyDescent="0.2">
      <c r="A212" s="46" t="s">
        <v>101</v>
      </c>
      <c r="B212" s="23"/>
      <c r="C212" s="31"/>
      <c r="D212" s="26"/>
    </row>
    <row r="213" spans="1:4" s="32" customFormat="1" x14ac:dyDescent="0.2">
      <c r="A213" s="45" t="s">
        <v>205</v>
      </c>
      <c r="B213" s="29"/>
      <c r="C213" s="26"/>
      <c r="D213" s="26">
        <v>11810</v>
      </c>
    </row>
    <row r="214" spans="1:4" x14ac:dyDescent="0.2">
      <c r="A214" s="53" t="s">
        <v>170</v>
      </c>
      <c r="B214" s="22"/>
      <c r="C214" s="25"/>
    </row>
    <row r="215" spans="1:4" x14ac:dyDescent="0.2">
      <c r="A215" s="46" t="s">
        <v>89</v>
      </c>
      <c r="B215" s="23" t="s">
        <v>90</v>
      </c>
      <c r="C215" s="31">
        <v>7789</v>
      </c>
    </row>
    <row r="216" spans="1:4" x14ac:dyDescent="0.2">
      <c r="A216" s="46" t="s">
        <v>91</v>
      </c>
      <c r="B216" s="23" t="s">
        <v>92</v>
      </c>
      <c r="C216" s="25">
        <v>7789</v>
      </c>
    </row>
    <row r="217" spans="1:4" x14ac:dyDescent="0.2">
      <c r="A217" s="46" t="s">
        <v>105</v>
      </c>
      <c r="B217" s="23" t="s">
        <v>106</v>
      </c>
      <c r="C217" s="25">
        <v>443</v>
      </c>
    </row>
    <row r="218" spans="1:4" x14ac:dyDescent="0.2">
      <c r="A218" s="46" t="s">
        <v>107</v>
      </c>
      <c r="B218" s="23" t="s">
        <v>108</v>
      </c>
      <c r="C218" s="25">
        <v>203</v>
      </c>
    </row>
    <row r="219" spans="1:4" x14ac:dyDescent="0.2">
      <c r="A219" s="46" t="s">
        <v>197</v>
      </c>
      <c r="B219" s="23" t="s">
        <v>166</v>
      </c>
      <c r="C219" s="25">
        <v>240</v>
      </c>
    </row>
    <row r="220" spans="1:4" x14ac:dyDescent="0.2">
      <c r="A220" s="46" t="s">
        <v>167</v>
      </c>
      <c r="B220" s="23" t="s">
        <v>94</v>
      </c>
      <c r="C220" s="31">
        <v>1574</v>
      </c>
    </row>
    <row r="221" spans="1:4" x14ac:dyDescent="0.2">
      <c r="A221" s="46" t="s">
        <v>95</v>
      </c>
      <c r="B221" s="23" t="s">
        <v>96</v>
      </c>
      <c r="C221" s="25">
        <v>952</v>
      </c>
    </row>
    <row r="222" spans="1:4" x14ac:dyDescent="0.2">
      <c r="A222" s="46" t="s">
        <v>97</v>
      </c>
      <c r="B222" s="23" t="s">
        <v>98</v>
      </c>
      <c r="C222" s="25">
        <v>393</v>
      </c>
    </row>
    <row r="223" spans="1:4" x14ac:dyDescent="0.2">
      <c r="A223" s="46" t="s">
        <v>99</v>
      </c>
      <c r="B223" s="23" t="s">
        <v>100</v>
      </c>
      <c r="C223" s="25">
        <v>229</v>
      </c>
    </row>
    <row r="224" spans="1:4" x14ac:dyDescent="0.2">
      <c r="A224" s="51"/>
      <c r="B224" s="25"/>
      <c r="C224" s="25"/>
    </row>
    <row r="225" spans="1:4" x14ac:dyDescent="0.2">
      <c r="A225" s="43">
        <v>1</v>
      </c>
      <c r="B225" s="30">
        <v>2</v>
      </c>
      <c r="C225" s="22"/>
    </row>
    <row r="226" spans="1:4" x14ac:dyDescent="0.2">
      <c r="A226" s="46" t="s">
        <v>116</v>
      </c>
      <c r="B226" s="23" t="s">
        <v>117</v>
      </c>
      <c r="C226" s="31">
        <v>496</v>
      </c>
    </row>
    <row r="227" spans="1:4" x14ac:dyDescent="0.2">
      <c r="A227" s="46" t="s">
        <v>122</v>
      </c>
      <c r="B227" s="23" t="s">
        <v>123</v>
      </c>
      <c r="C227" s="25">
        <v>475</v>
      </c>
    </row>
    <row r="228" spans="1:4" x14ac:dyDescent="0.2">
      <c r="A228" s="46" t="s">
        <v>168</v>
      </c>
      <c r="B228" s="23" t="s">
        <v>125</v>
      </c>
      <c r="C228" s="25">
        <v>21</v>
      </c>
    </row>
    <row r="229" spans="1:4" s="32" customFormat="1" x14ac:dyDescent="0.2">
      <c r="A229" s="46" t="s">
        <v>101</v>
      </c>
      <c r="B229" s="23"/>
      <c r="C229" s="31"/>
      <c r="D229" s="26"/>
    </row>
    <row r="230" spans="1:4" x14ac:dyDescent="0.2">
      <c r="A230" s="49" t="s">
        <v>111</v>
      </c>
      <c r="B230" s="26"/>
      <c r="C230" s="26"/>
    </row>
    <row r="231" spans="1:4" ht="11.25" customHeight="1" x14ac:dyDescent="0.2">
      <c r="A231" s="52" t="s">
        <v>173</v>
      </c>
      <c r="B231" s="39"/>
      <c r="C231" s="39"/>
    </row>
    <row r="232" spans="1:4" s="32" customFormat="1" ht="13.5" customHeight="1" x14ac:dyDescent="0.2">
      <c r="A232" s="49" t="s">
        <v>209</v>
      </c>
      <c r="B232" s="26"/>
      <c r="C232" s="26"/>
      <c r="D232" s="26"/>
    </row>
    <row r="233" spans="1:4" x14ac:dyDescent="0.2">
      <c r="A233" s="46" t="s">
        <v>116</v>
      </c>
      <c r="B233" s="23" t="s">
        <v>117</v>
      </c>
      <c r="C233" s="31">
        <v>39470</v>
      </c>
    </row>
    <row r="234" spans="1:4" x14ac:dyDescent="0.2">
      <c r="A234" s="46" t="s">
        <v>211</v>
      </c>
      <c r="B234" s="23" t="s">
        <v>136</v>
      </c>
      <c r="C234" s="25">
        <v>12340</v>
      </c>
    </row>
    <row r="235" spans="1:4" x14ac:dyDescent="0.2">
      <c r="A235" s="46" t="s">
        <v>118</v>
      </c>
      <c r="B235" s="23" t="s">
        <v>119</v>
      </c>
      <c r="C235" s="25">
        <v>1470</v>
      </c>
    </row>
    <row r="236" spans="1:4" x14ac:dyDescent="0.2">
      <c r="A236" s="46" t="s">
        <v>122</v>
      </c>
      <c r="B236" s="23" t="s">
        <v>123</v>
      </c>
      <c r="C236" s="25">
        <v>25075</v>
      </c>
    </row>
    <row r="237" spans="1:4" s="32" customFormat="1" x14ac:dyDescent="0.2">
      <c r="A237" s="46" t="s">
        <v>101</v>
      </c>
      <c r="B237" s="25"/>
      <c r="C237" s="25"/>
      <c r="D237" s="26"/>
    </row>
    <row r="238" spans="1:4" s="32" customFormat="1" ht="13.5" customHeight="1" x14ac:dyDescent="0.2">
      <c r="A238" s="49" t="s">
        <v>210</v>
      </c>
      <c r="B238" s="26"/>
      <c r="C238" s="26"/>
      <c r="D238" s="26"/>
    </row>
    <row r="239" spans="1:4" s="32" customFormat="1" x14ac:dyDescent="0.2">
      <c r="A239" s="46" t="s">
        <v>101</v>
      </c>
      <c r="B239" s="25"/>
      <c r="C239" s="25"/>
      <c r="D239" s="26"/>
    </row>
    <row r="240" spans="1:4" s="32" customFormat="1" ht="13.5" customHeight="1" x14ac:dyDescent="0.2">
      <c r="A240" s="49" t="s">
        <v>174</v>
      </c>
      <c r="B240" s="26"/>
      <c r="C240" s="26"/>
      <c r="D240" s="26"/>
    </row>
    <row r="241" spans="1:4" x14ac:dyDescent="0.2">
      <c r="A241" s="46" t="s">
        <v>89</v>
      </c>
      <c r="B241" s="23" t="s">
        <v>90</v>
      </c>
      <c r="C241" s="31">
        <v>21512</v>
      </c>
    </row>
    <row r="242" spans="1:4" x14ac:dyDescent="0.2">
      <c r="A242" s="46" t="s">
        <v>91</v>
      </c>
      <c r="B242" s="23" t="s">
        <v>92</v>
      </c>
      <c r="C242" s="25">
        <v>21512</v>
      </c>
    </row>
    <row r="243" spans="1:4" x14ac:dyDescent="0.2">
      <c r="A243" s="46" t="s">
        <v>167</v>
      </c>
      <c r="B243" s="23" t="s">
        <v>94</v>
      </c>
      <c r="C243" s="31">
        <v>4138</v>
      </c>
    </row>
    <row r="244" spans="1:4" x14ac:dyDescent="0.2">
      <c r="A244" s="46" t="s">
        <v>95</v>
      </c>
      <c r="B244" s="23" t="s">
        <v>96</v>
      </c>
      <c r="C244" s="25">
        <v>2569</v>
      </c>
    </row>
    <row r="245" spans="1:4" x14ac:dyDescent="0.2">
      <c r="A245" s="46" t="s">
        <v>97</v>
      </c>
      <c r="B245" s="23" t="s">
        <v>98</v>
      </c>
      <c r="C245" s="25">
        <v>1035</v>
      </c>
    </row>
    <row r="246" spans="1:4" s="38" customFormat="1" x14ac:dyDescent="0.2">
      <c r="A246" s="46" t="s">
        <v>99</v>
      </c>
      <c r="B246" s="23" t="s">
        <v>100</v>
      </c>
      <c r="C246" s="25">
        <v>534</v>
      </c>
      <c r="D246" s="39"/>
    </row>
    <row r="247" spans="1:4" s="32" customFormat="1" x14ac:dyDescent="0.2">
      <c r="A247" s="46" t="s">
        <v>101</v>
      </c>
      <c r="B247" s="25"/>
      <c r="C247" s="25"/>
      <c r="D247" s="26"/>
    </row>
    <row r="248" spans="1:4" s="32" customFormat="1" ht="13.5" customHeight="1" x14ac:dyDescent="0.2">
      <c r="A248" s="49" t="s">
        <v>213</v>
      </c>
      <c r="B248" s="26"/>
      <c r="C248" s="26"/>
      <c r="D248" s="26">
        <v>80480</v>
      </c>
    </row>
    <row r="249" spans="1:4" x14ac:dyDescent="0.2">
      <c r="A249" s="46" t="s">
        <v>89</v>
      </c>
      <c r="B249" s="23" t="s">
        <v>90</v>
      </c>
      <c r="C249" s="31">
        <v>46414</v>
      </c>
    </row>
    <row r="250" spans="1:4" x14ac:dyDescent="0.2">
      <c r="A250" s="46" t="s">
        <v>91</v>
      </c>
      <c r="B250" s="23" t="s">
        <v>92</v>
      </c>
      <c r="C250" s="25">
        <v>46414</v>
      </c>
    </row>
    <row r="251" spans="1:4" x14ac:dyDescent="0.2">
      <c r="A251" s="46" t="s">
        <v>105</v>
      </c>
      <c r="B251" s="23" t="s">
        <v>106</v>
      </c>
      <c r="C251" s="25">
        <v>2405</v>
      </c>
    </row>
    <row r="252" spans="1:4" x14ac:dyDescent="0.2">
      <c r="A252" s="46" t="s">
        <v>107</v>
      </c>
      <c r="B252" s="23" t="s">
        <v>108</v>
      </c>
      <c r="C252" s="25">
        <v>1205</v>
      </c>
    </row>
    <row r="253" spans="1:4" x14ac:dyDescent="0.2">
      <c r="A253" s="46" t="s">
        <v>197</v>
      </c>
      <c r="B253" s="23" t="s">
        <v>166</v>
      </c>
      <c r="C253" s="25">
        <v>1200</v>
      </c>
    </row>
    <row r="254" spans="1:4" s="38" customFormat="1" x14ac:dyDescent="0.2">
      <c r="A254" s="46" t="s">
        <v>167</v>
      </c>
      <c r="B254" s="23" t="s">
        <v>94</v>
      </c>
      <c r="C254" s="31">
        <v>9386</v>
      </c>
      <c r="D254" s="39"/>
    </row>
    <row r="255" spans="1:4" s="32" customFormat="1" x14ac:dyDescent="0.2">
      <c r="A255" s="46" t="s">
        <v>95</v>
      </c>
      <c r="B255" s="23" t="s">
        <v>96</v>
      </c>
      <c r="C255" s="25">
        <v>5945</v>
      </c>
      <c r="D255" s="26"/>
    </row>
    <row r="256" spans="1:4" s="32" customFormat="1" ht="13.5" customHeight="1" x14ac:dyDescent="0.2">
      <c r="A256" s="46" t="s">
        <v>97</v>
      </c>
      <c r="B256" s="23" t="s">
        <v>98</v>
      </c>
      <c r="C256" s="25">
        <v>2347</v>
      </c>
      <c r="D256" s="26"/>
    </row>
    <row r="257" spans="1:4" x14ac:dyDescent="0.2">
      <c r="A257" s="46" t="s">
        <v>99</v>
      </c>
      <c r="B257" s="23" t="s">
        <v>100</v>
      </c>
      <c r="C257" s="25">
        <v>1094</v>
      </c>
    </row>
    <row r="258" spans="1:4" x14ac:dyDescent="0.2">
      <c r="A258" s="46" t="s">
        <v>116</v>
      </c>
      <c r="B258" s="23" t="s">
        <v>117</v>
      </c>
      <c r="C258" s="31">
        <v>11508</v>
      </c>
    </row>
    <row r="259" spans="1:4" x14ac:dyDescent="0.2">
      <c r="A259" s="46" t="s">
        <v>171</v>
      </c>
      <c r="B259" s="23" t="s">
        <v>172</v>
      </c>
      <c r="C259" s="25">
        <v>0</v>
      </c>
    </row>
    <row r="260" spans="1:4" x14ac:dyDescent="0.2">
      <c r="A260" s="46" t="s">
        <v>153</v>
      </c>
      <c r="B260" s="23" t="s">
        <v>154</v>
      </c>
      <c r="C260" s="25">
        <v>2000</v>
      </c>
    </row>
    <row r="261" spans="1:4" x14ac:dyDescent="0.2">
      <c r="A261" s="46" t="s">
        <v>118</v>
      </c>
      <c r="B261" s="23" t="s">
        <v>119</v>
      </c>
      <c r="C261" s="25">
        <v>2022</v>
      </c>
    </row>
    <row r="262" spans="1:4" x14ac:dyDescent="0.2">
      <c r="A262" s="46" t="s">
        <v>120</v>
      </c>
      <c r="B262" s="23" t="s">
        <v>121</v>
      </c>
      <c r="C262" s="25">
        <v>3024</v>
      </c>
    </row>
    <row r="263" spans="1:4" s="38" customFormat="1" x14ac:dyDescent="0.2">
      <c r="A263" s="46" t="s">
        <v>122</v>
      </c>
      <c r="B263" s="23" t="s">
        <v>123</v>
      </c>
      <c r="C263" s="25">
        <v>4462</v>
      </c>
      <c r="D263" s="39"/>
    </row>
    <row r="264" spans="1:4" s="32" customFormat="1" x14ac:dyDescent="0.2">
      <c r="A264" s="46" t="s">
        <v>214</v>
      </c>
      <c r="B264" s="23" t="s">
        <v>158</v>
      </c>
      <c r="C264" s="25">
        <v>3543</v>
      </c>
      <c r="D264" s="26"/>
    </row>
    <row r="265" spans="1:4" s="32" customFormat="1" x14ac:dyDescent="0.2">
      <c r="A265" s="46" t="s">
        <v>101</v>
      </c>
      <c r="B265" s="25"/>
      <c r="C265" s="25"/>
      <c r="D265" s="26"/>
    </row>
    <row r="266" spans="1:4" s="32" customFormat="1" ht="13.5" customHeight="1" x14ac:dyDescent="0.2">
      <c r="A266" s="49" t="s">
        <v>215</v>
      </c>
      <c r="B266" s="26"/>
      <c r="C266" s="26"/>
      <c r="D266" s="26"/>
    </row>
    <row r="267" spans="1:4" x14ac:dyDescent="0.2">
      <c r="A267" s="46" t="s">
        <v>89</v>
      </c>
      <c r="B267" s="23" t="s">
        <v>90</v>
      </c>
      <c r="C267" s="31">
        <v>212018</v>
      </c>
    </row>
    <row r="268" spans="1:4" x14ac:dyDescent="0.2">
      <c r="A268" s="46" t="s">
        <v>91</v>
      </c>
      <c r="B268" s="23" t="s">
        <v>92</v>
      </c>
      <c r="C268" s="25">
        <v>212018</v>
      </c>
    </row>
    <row r="269" spans="1:4" x14ac:dyDescent="0.2">
      <c r="A269" s="46" t="s">
        <v>167</v>
      </c>
      <c r="B269" s="23" t="s">
        <v>94</v>
      </c>
      <c r="C269" s="31">
        <v>40836</v>
      </c>
    </row>
    <row r="270" spans="1:4" x14ac:dyDescent="0.2">
      <c r="A270" s="46" t="s">
        <v>95</v>
      </c>
      <c r="B270" s="23" t="s">
        <v>96</v>
      </c>
      <c r="C270" s="25">
        <v>27398</v>
      </c>
    </row>
    <row r="271" spans="1:4" x14ac:dyDescent="0.2">
      <c r="A271" s="46" t="s">
        <v>97</v>
      </c>
      <c r="B271" s="23" t="s">
        <v>98</v>
      </c>
      <c r="C271" s="25">
        <v>10246</v>
      </c>
    </row>
    <row r="272" spans="1:4" s="38" customFormat="1" x14ac:dyDescent="0.2">
      <c r="A272" s="46" t="s">
        <v>99</v>
      </c>
      <c r="B272" s="23" t="s">
        <v>100</v>
      </c>
      <c r="C272" s="25">
        <v>3192</v>
      </c>
      <c r="D272" s="39"/>
    </row>
    <row r="273" spans="1:4" x14ac:dyDescent="0.2">
      <c r="A273" s="46" t="s">
        <v>101</v>
      </c>
      <c r="B273" s="25"/>
      <c r="C273" s="25"/>
    </row>
    <row r="274" spans="1:4" s="38" customFormat="1" x14ac:dyDescent="0.2">
      <c r="A274" s="49" t="s">
        <v>207</v>
      </c>
      <c r="B274" s="26"/>
      <c r="C274" s="26"/>
      <c r="D274" s="39"/>
    </row>
    <row r="275" spans="1:4" s="32" customFormat="1" x14ac:dyDescent="0.2">
      <c r="A275" s="46" t="s">
        <v>208</v>
      </c>
      <c r="B275" s="23" t="s">
        <v>185</v>
      </c>
      <c r="C275" s="31">
        <v>14116</v>
      </c>
      <c r="D275" s="26"/>
    </row>
    <row r="276" spans="1:4" s="32" customFormat="1" x14ac:dyDescent="0.2">
      <c r="A276" s="46" t="s">
        <v>101</v>
      </c>
      <c r="B276" s="25"/>
      <c r="C276" s="25"/>
      <c r="D276" s="26"/>
    </row>
    <row r="277" spans="1:4" x14ac:dyDescent="0.2">
      <c r="A277" s="49" t="s">
        <v>111</v>
      </c>
      <c r="B277" s="26"/>
      <c r="C277" s="26"/>
    </row>
    <row r="278" spans="1:4" x14ac:dyDescent="0.2">
      <c r="A278" s="52" t="s">
        <v>175</v>
      </c>
      <c r="B278" s="39"/>
      <c r="C278" s="39"/>
    </row>
    <row r="279" spans="1:4" x14ac:dyDescent="0.2">
      <c r="A279" s="47" t="s">
        <v>176</v>
      </c>
      <c r="B279" s="26"/>
      <c r="C279" s="26"/>
    </row>
    <row r="280" spans="1:4" x14ac:dyDescent="0.2">
      <c r="A280" s="46" t="s">
        <v>177</v>
      </c>
      <c r="B280" s="23" t="s">
        <v>117</v>
      </c>
      <c r="C280" s="31">
        <v>4213</v>
      </c>
      <c r="D280" s="25">
        <v>114840</v>
      </c>
    </row>
    <row r="281" spans="1:4" x14ac:dyDescent="0.2">
      <c r="A281" s="46" t="s">
        <v>118</v>
      </c>
      <c r="B281" s="23" t="s">
        <v>119</v>
      </c>
      <c r="C281" s="25">
        <v>4213</v>
      </c>
    </row>
    <row r="282" spans="1:4" s="38" customFormat="1" x14ac:dyDescent="0.2">
      <c r="A282" s="46" t="s">
        <v>122</v>
      </c>
      <c r="B282" s="23" t="s">
        <v>123</v>
      </c>
      <c r="C282" s="25"/>
      <c r="D282" s="39"/>
    </row>
    <row r="283" spans="1:4" s="32" customFormat="1" x14ac:dyDescent="0.2">
      <c r="A283" s="46" t="s">
        <v>101</v>
      </c>
      <c r="B283" s="25"/>
      <c r="C283" s="25"/>
      <c r="D283" s="26"/>
    </row>
    <row r="284" spans="1:4" x14ac:dyDescent="0.2">
      <c r="A284" s="47" t="s">
        <v>178</v>
      </c>
      <c r="B284" s="26"/>
      <c r="C284" s="26">
        <v>104400</v>
      </c>
      <c r="D284" s="25">
        <v>114840</v>
      </c>
    </row>
    <row r="285" spans="1:4" x14ac:dyDescent="0.2">
      <c r="A285" s="46" t="s">
        <v>179</v>
      </c>
      <c r="B285" s="23" t="s">
        <v>180</v>
      </c>
      <c r="C285" s="25"/>
    </row>
    <row r="286" spans="1:4" s="32" customFormat="1" x14ac:dyDescent="0.2">
      <c r="A286" s="46" t="s">
        <v>190</v>
      </c>
      <c r="B286" s="23"/>
      <c r="C286" s="25">
        <v>41760</v>
      </c>
      <c r="D286" s="26"/>
    </row>
    <row r="287" spans="1:4" x14ac:dyDescent="0.2">
      <c r="A287" s="46" t="s">
        <v>191</v>
      </c>
      <c r="B287" s="23"/>
      <c r="C287" s="25">
        <v>31320</v>
      </c>
    </row>
    <row r="288" spans="1:4" s="32" customFormat="1" x14ac:dyDescent="0.2">
      <c r="A288" s="46" t="s">
        <v>192</v>
      </c>
      <c r="B288" s="23"/>
      <c r="C288" s="25">
        <v>15660</v>
      </c>
      <c r="D288" s="26"/>
    </row>
    <row r="289" spans="1:4" x14ac:dyDescent="0.2">
      <c r="A289" s="46" t="s">
        <v>193</v>
      </c>
      <c r="B289" s="23"/>
      <c r="C289" s="25">
        <v>15660</v>
      </c>
    </row>
    <row r="290" spans="1:4" x14ac:dyDescent="0.2">
      <c r="A290" s="51" t="s">
        <v>101</v>
      </c>
      <c r="B290" s="25"/>
      <c r="C290" s="25"/>
    </row>
    <row r="291" spans="1:4" s="32" customFormat="1" x14ac:dyDescent="0.2">
      <c r="A291" s="49" t="s">
        <v>111</v>
      </c>
      <c r="B291" s="26"/>
      <c r="C291" s="26"/>
      <c r="D291" s="26"/>
    </row>
    <row r="292" spans="1:4" x14ac:dyDescent="0.2">
      <c r="A292" s="47" t="s">
        <v>181</v>
      </c>
      <c r="B292" s="26"/>
      <c r="C292" s="28"/>
    </row>
    <row r="293" spans="1:4" s="57" customFormat="1" ht="30" customHeight="1" thickBot="1" x14ac:dyDescent="0.3">
      <c r="A293" s="54" t="s">
        <v>206</v>
      </c>
      <c r="B293" s="55"/>
      <c r="C293" s="55"/>
      <c r="D293" s="56"/>
    </row>
    <row r="300" spans="1:4" s="32" customFormat="1" x14ac:dyDescent="0.2">
      <c r="A300" s="19"/>
      <c r="B300" s="19"/>
      <c r="C300" s="19"/>
      <c r="D300" s="26"/>
    </row>
  </sheetData>
  <mergeCells count="4">
    <mergeCell ref="A1:D1"/>
    <mergeCell ref="A2:D2"/>
    <mergeCell ref="A6:A8"/>
    <mergeCell ref="B6:B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Sheet2</vt:lpstr>
      <vt:lpstr>Sheet3</vt:lpstr>
      <vt:lpstr>Лист1</vt:lpstr>
      <vt:lpstr>Държавни дейности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Veselin Vidolov</dc:creator>
  <cp:lastModifiedBy>Бюджет ЧР</cp:lastModifiedBy>
  <cp:lastPrinted>2024-01-12T07:38:03Z</cp:lastPrinted>
  <dcterms:created xsi:type="dcterms:W3CDTF">2010-01-16T12:01:47Z</dcterms:created>
  <dcterms:modified xsi:type="dcterms:W3CDTF">2024-01-30T12:36:09Z</dcterms:modified>
</cp:coreProperties>
</file>