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4715" windowHeight="8190" activeTab="0"/>
  </bookViews>
  <sheets>
    <sheet name="Sheet1" sheetId="1" r:id="rId1"/>
    <sheet name="Sheet2" sheetId="2" r:id="rId2"/>
    <sheet name="Sheet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<sst xmlns="http://schemas.openxmlformats.org/spreadsheetml/2006/main" count="212" uniqueCount="159">
  <si>
    <t>дейност</t>
  </si>
  <si>
    <t>читалища</t>
  </si>
  <si>
    <t>Всичко:</t>
  </si>
  <si>
    <t>Преходен остатък</t>
  </si>
  <si>
    <t>Данъчни приходи</t>
  </si>
  <si>
    <t>Неданъчни приходи</t>
  </si>
  <si>
    <t>Капиталова субсидия</t>
  </si>
  <si>
    <t>патентен данък</t>
  </si>
  <si>
    <t>данък недвиж.имоти</t>
  </si>
  <si>
    <t>данък в/у превоз.ср-ва</t>
  </si>
  <si>
    <t>данък придоб.имущество</t>
  </si>
  <si>
    <t>други данъци</t>
  </si>
  <si>
    <t>приходи и доходи от собст.</t>
  </si>
  <si>
    <t>приходи от наем земя</t>
  </si>
  <si>
    <t>приходи от лихви</t>
  </si>
  <si>
    <t>такса детски градини</t>
  </si>
  <si>
    <t>такса домашен патронаж</t>
  </si>
  <si>
    <t>такса пазари</t>
  </si>
  <si>
    <t>такса битови отпадъци</t>
  </si>
  <si>
    <t>такса техн.услуги</t>
  </si>
  <si>
    <t>такса админ.услуги</t>
  </si>
  <si>
    <t>други такси</t>
  </si>
  <si>
    <t>глоби санкции</t>
  </si>
  <si>
    <t>други неданъчни приходи</t>
  </si>
  <si>
    <t>коопоративен данък</t>
  </si>
  <si>
    <t>постъп.от продажба на земя</t>
  </si>
  <si>
    <t>дарения</t>
  </si>
  <si>
    <t>всичко собст.приходи</t>
  </si>
  <si>
    <t>Изготвил:</t>
  </si>
  <si>
    <t>Веселин Видолов</t>
  </si>
  <si>
    <t>наименование</t>
  </si>
  <si>
    <t>общинска администрация</t>
  </si>
  <si>
    <t>параграф</t>
  </si>
  <si>
    <t>заплати</t>
  </si>
  <si>
    <t>други възнаграждения</t>
  </si>
  <si>
    <t>осигурителни вноски</t>
  </si>
  <si>
    <t>издръжка</t>
  </si>
  <si>
    <t>други дейн. по вътр. сигурност</t>
  </si>
  <si>
    <t>доброволни формирования</t>
  </si>
  <si>
    <t>детски градини</t>
  </si>
  <si>
    <t>Всичко отбрана и сигурност</t>
  </si>
  <si>
    <t>избори</t>
  </si>
  <si>
    <t>образавание</t>
  </si>
  <si>
    <t>училища</t>
  </si>
  <si>
    <t>професионални училища</t>
  </si>
  <si>
    <t>други дейн. по образованието</t>
  </si>
  <si>
    <t>здравеопазване</t>
  </si>
  <si>
    <t>детски ясли</t>
  </si>
  <si>
    <t>здравни кабинети</t>
  </si>
  <si>
    <t>стипендии</t>
  </si>
  <si>
    <t>капиталов разходи</t>
  </si>
  <si>
    <t>др. дейн. по здравеопазването</t>
  </si>
  <si>
    <t>програми по временна заетост</t>
  </si>
  <si>
    <t>спорт за всички</t>
  </si>
  <si>
    <t>др.служби за соц.подпомагане</t>
  </si>
  <si>
    <t>РАЗХОДИ ЗА ДЪРЖАВНИ ДЕЙНОСТИ</t>
  </si>
  <si>
    <t>турист.данък</t>
  </si>
  <si>
    <t>постъп.от продажба на НДА</t>
  </si>
  <si>
    <t>прогноза 2015 г.</t>
  </si>
  <si>
    <t>2012</t>
  </si>
  <si>
    <t>2013</t>
  </si>
  <si>
    <t>2014</t>
  </si>
  <si>
    <t>ВЗАИМООТНОШЕНИЯ С ЦБ</t>
  </si>
  <si>
    <t>Изравнителна субсидия</t>
  </si>
  <si>
    <t>постъп. от продажба наДМА</t>
  </si>
  <si>
    <t xml:space="preserve">                                          Приложение №1</t>
  </si>
  <si>
    <t>Трансфери</t>
  </si>
  <si>
    <t xml:space="preserve"> ПРИХОДИ ЗА МЕСТНИ ДЕЙНОСТИ</t>
  </si>
  <si>
    <t>на 31.12. предходна</t>
  </si>
  <si>
    <t>на 31.12. текуща</t>
  </si>
  <si>
    <t>предоставени</t>
  </si>
  <si>
    <t>получени</t>
  </si>
  <si>
    <t>отчет 2014</t>
  </si>
  <si>
    <t>центрове за соц.рехабил.</t>
  </si>
  <si>
    <t>др.дейности по културата</t>
  </si>
  <si>
    <t>І.</t>
  </si>
  <si>
    <t>ІІ.</t>
  </si>
  <si>
    <t xml:space="preserve">         РАЗХОДИ ЗА ДЪРЖАВНИ ДЕЙНОСТИ</t>
  </si>
  <si>
    <t xml:space="preserve">              Приложение №1</t>
  </si>
  <si>
    <t>център за работа с деца</t>
  </si>
  <si>
    <r>
      <t xml:space="preserve">     </t>
    </r>
    <r>
      <rPr>
        <i/>
        <sz val="12"/>
        <rFont val="Arial"/>
        <family val="2"/>
      </rPr>
      <t>Приложение №2</t>
    </r>
  </si>
  <si>
    <t>Ликвидиране бедствия</t>
  </si>
  <si>
    <t xml:space="preserve">    дофинансирани от местни приходи през 2015 г.</t>
  </si>
  <si>
    <t>отчет 2015</t>
  </si>
  <si>
    <t>Читолища</t>
  </si>
  <si>
    <t xml:space="preserve">Изготвил: </t>
  </si>
  <si>
    <t xml:space="preserve">              Косьо Косев</t>
  </si>
  <si>
    <t>Кмет на община Николаево:</t>
  </si>
  <si>
    <t>план 2018</t>
  </si>
  <si>
    <t>отчет 30.06.2018</t>
  </si>
  <si>
    <t>имуществени данъци</t>
  </si>
  <si>
    <t xml:space="preserve">  изпълнение  %</t>
  </si>
  <si>
    <t>неданъчни приходи</t>
  </si>
  <si>
    <t>трансфери м/у бюджета</t>
  </si>
  <si>
    <t>временно безлихвени заеми</t>
  </si>
  <si>
    <t>Собствени приходи (1+2)</t>
  </si>
  <si>
    <t xml:space="preserve">Всичко трансфери </t>
  </si>
  <si>
    <t>ІІІ.</t>
  </si>
  <si>
    <t>ІV.</t>
  </si>
  <si>
    <t>операции с финансови активи</t>
  </si>
  <si>
    <t>погашени заеми от банки</t>
  </si>
  <si>
    <t>средства за извършване плащания ЕС</t>
  </si>
  <si>
    <t>депозити и средства по сметки</t>
  </si>
  <si>
    <t>средства в банката на 01.01.2018</t>
  </si>
  <si>
    <t>дредства в банката към 30.06.2018</t>
  </si>
  <si>
    <t>наличност в касите</t>
  </si>
  <si>
    <t>всичко финансиране на дефицита</t>
  </si>
  <si>
    <t>ОБЩО ПРИХОДИ</t>
  </si>
  <si>
    <t>П Р И Х О Д И     01.01.2018-30.06.2018 ГОДИНА</t>
  </si>
  <si>
    <t>Всичко приходи (І+ІІ+ІІІ)</t>
  </si>
  <si>
    <t>Р А З Х О Д И     01.01.2018-30.06.2018 ГОДИНА</t>
  </si>
  <si>
    <t xml:space="preserve">              Приложение №2</t>
  </si>
  <si>
    <t>1.</t>
  </si>
  <si>
    <t>Общодържавни служби</t>
  </si>
  <si>
    <t>в т.ч. общински съвет</t>
  </si>
  <si>
    <t>2.</t>
  </si>
  <si>
    <t>други дейности по вътрешната сигурност</t>
  </si>
  <si>
    <t>3.</t>
  </si>
  <si>
    <t>отбран.мобил.подготовка</t>
  </si>
  <si>
    <t>в т. ч.</t>
  </si>
  <si>
    <t>Отбрана и сигурност</t>
  </si>
  <si>
    <t xml:space="preserve">професионална гимназия </t>
  </si>
  <si>
    <t>др.дейности по образованието</t>
  </si>
  <si>
    <t>4.</t>
  </si>
  <si>
    <t>детски ясли в детски градини</t>
  </si>
  <si>
    <t>др.дейности по здравеопазването</t>
  </si>
  <si>
    <t>5.</t>
  </si>
  <si>
    <t>Социално осигур. и подпомагане</t>
  </si>
  <si>
    <t>домашен патронаж</t>
  </si>
  <si>
    <t>клубове на пенсионера</t>
  </si>
  <si>
    <t>програми за временна заетост</t>
  </si>
  <si>
    <t>център за соц.рехабилитация</t>
  </si>
  <si>
    <t>личен асистент</t>
  </si>
  <si>
    <t>други служби за подпомагане</t>
  </si>
  <si>
    <t>6.</t>
  </si>
  <si>
    <t>Здравеопазване</t>
  </si>
  <si>
    <t>Жил.стр-во,благоустройство</t>
  </si>
  <si>
    <t>водоснабдяване и канализация</t>
  </si>
  <si>
    <t>осветление на улици и площади</t>
  </si>
  <si>
    <t>изграждане и ремонт улици</t>
  </si>
  <si>
    <t>озеленяване</t>
  </si>
  <si>
    <t>др.дейности по стр-во</t>
  </si>
  <si>
    <t>чистота</t>
  </si>
  <si>
    <t>7.</t>
  </si>
  <si>
    <t>спротни бази за спрот</t>
  </si>
  <si>
    <t>обр.домове и зали</t>
  </si>
  <si>
    <t>8.</t>
  </si>
  <si>
    <t>Икономически дейности</t>
  </si>
  <si>
    <t>служби и дейности по пътищата</t>
  </si>
  <si>
    <t>др.дейности по икономиката</t>
  </si>
  <si>
    <t>9.</t>
  </si>
  <si>
    <t>Поч.дело, култура</t>
  </si>
  <si>
    <t>Образование</t>
  </si>
  <si>
    <t>Некласифицирани разходи</t>
  </si>
  <si>
    <t>разходи за лихви</t>
  </si>
  <si>
    <t>други финансови услуги</t>
  </si>
  <si>
    <t xml:space="preserve"> В С И Ч К О :</t>
  </si>
  <si>
    <t>изготвил:</t>
  </si>
  <si>
    <t>Косьо Косев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</si>
</sst>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[$-402]dd\ mmmm\ yyyy\ &quot;г.&quot;"/>
    <numFmt numFmtId="175" formatCode="0.000000"/>
    <numFmt numFmtId="176" formatCode="0.00000"/>
    <numFmt numFmtId="177" formatCode="0.0000"/>
  </numFmts>
  <fonts count="43">
    <font>
      <sz val="10"/>
      <name val="Arial"/>
      <family val="0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Font="1" applyBorder="1" applyAlignment="1">
      <alignment vertical="center" wrapText="1" readingOrder="2"/>
    </xf>
    <xf numFmtId="0" fontId="0" fillId="0" borderId="0" xfId="0" applyFont="1" applyAlignment="1">
      <alignment vertical="center" wrapText="1" readingOrder="2"/>
    </xf>
    <xf numFmtId="0" fontId="1" fillId="0" borderId="11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 wrapText="1"/>
    </xf>
    <xf numFmtId="0" fontId="4" fillId="0" borderId="10" xfId="0" applyNumberFormat="1" applyFont="1" applyBorder="1" applyAlignment="1">
      <alignment horizontal="right" wrapText="1"/>
    </xf>
    <xf numFmtId="0" fontId="1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wrapText="1"/>
    </xf>
    <xf numFmtId="0" fontId="3" fillId="0" borderId="11" xfId="0" applyFont="1" applyBorder="1" applyAlignment="1">
      <alignment/>
    </xf>
    <xf numFmtId="2" fontId="3" fillId="0" borderId="10" xfId="0" applyNumberFormat="1" applyFont="1" applyBorder="1" applyAlignment="1">
      <alignment horizontal="right" wrapText="1"/>
    </xf>
    <xf numFmtId="0" fontId="3" fillId="0" borderId="11" xfId="0" applyNumberFormat="1" applyFont="1" applyBorder="1" applyAlignment="1">
      <alignment/>
    </xf>
    <xf numFmtId="0" fontId="3" fillId="0" borderId="10" xfId="0" applyNumberFormat="1" applyFont="1" applyBorder="1" applyAlignment="1">
      <alignment horizontal="right" wrapText="1"/>
    </xf>
    <xf numFmtId="0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 readingOrder="2"/>
    </xf>
    <xf numFmtId="49" fontId="1" fillId="0" borderId="10" xfId="0" applyNumberFormat="1" applyFont="1" applyBorder="1" applyAlignment="1">
      <alignment horizontal="center" vertical="center" wrapText="1" readingOrder="2"/>
    </xf>
    <xf numFmtId="0" fontId="0" fillId="0" borderId="10" xfId="0" applyFont="1" applyBorder="1" applyAlignment="1">
      <alignment vertical="center" wrapText="1" readingOrder="2"/>
    </xf>
    <xf numFmtId="49" fontId="1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 readingOrder="2"/>
    </xf>
    <xf numFmtId="49" fontId="8" fillId="0" borderId="10" xfId="0" applyNumberFormat="1" applyFont="1" applyBorder="1" applyAlignment="1">
      <alignment horizontal="center" vertical="center" wrapText="1" readingOrder="2"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2" fontId="2" fillId="0" borderId="10" xfId="0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4"/>
  <sheetViews>
    <sheetView tabSelected="1" workbookViewId="0" topLeftCell="A67">
      <selection activeCell="G84" sqref="G84"/>
    </sheetView>
  </sheetViews>
  <sheetFormatPr defaultColWidth="9.140625" defaultRowHeight="12.75"/>
  <cols>
    <col min="1" max="1" width="3.7109375" style="0" customWidth="1"/>
    <col min="2" max="2" width="41.140625" style="0" customWidth="1"/>
    <col min="3" max="3" width="12.7109375" style="0" customWidth="1"/>
    <col min="4" max="4" width="15.7109375" style="0" customWidth="1"/>
    <col min="5" max="5" width="12.421875" style="0" customWidth="1"/>
  </cols>
  <sheetData>
    <row r="1" spans="1:5" s="1" customFormat="1" ht="15" customHeight="1">
      <c r="A1" s="23"/>
      <c r="B1" s="23"/>
      <c r="C1" s="23"/>
      <c r="D1" s="3" t="s">
        <v>78</v>
      </c>
      <c r="E1" s="3"/>
    </row>
    <row r="2" spans="1:5" s="1" customFormat="1" ht="17.25" customHeight="1">
      <c r="A2" s="11"/>
      <c r="B2" s="13" t="s">
        <v>108</v>
      </c>
      <c r="C2" s="13"/>
      <c r="D2" s="13"/>
      <c r="E2" s="3"/>
    </row>
    <row r="3" spans="1:5" s="1" customFormat="1" ht="17.25" customHeight="1">
      <c r="A3" s="3"/>
      <c r="B3" s="4"/>
      <c r="C3" s="4"/>
      <c r="D3" s="3"/>
      <c r="E3" s="3"/>
    </row>
    <row r="4" spans="1:5" s="39" customFormat="1" ht="28.5" customHeight="1">
      <c r="A4" s="38"/>
      <c r="B4" s="38"/>
      <c r="C4" s="53" t="s">
        <v>88</v>
      </c>
      <c r="D4" s="54" t="s">
        <v>89</v>
      </c>
      <c r="E4" s="54" t="s">
        <v>91</v>
      </c>
    </row>
    <row r="5" spans="1:5" s="1" customFormat="1" ht="17.25" customHeight="1">
      <c r="A5" s="64" t="s">
        <v>75</v>
      </c>
      <c r="B5" s="64" t="s">
        <v>95</v>
      </c>
      <c r="C5" s="46">
        <f>SUM(C6+C7)</f>
        <v>430571</v>
      </c>
      <c r="D5" s="46">
        <f>SUM(D6+D7)</f>
        <v>229841</v>
      </c>
      <c r="E5" s="47">
        <f>SUM(D5/C5%)</f>
        <v>53.38051099586363</v>
      </c>
    </row>
    <row r="6" spans="1:5" s="1" customFormat="1" ht="17.25" customHeight="1">
      <c r="A6" s="7">
        <v>1</v>
      </c>
      <c r="B6" s="7" t="s">
        <v>90</v>
      </c>
      <c r="C6" s="40">
        <v>123120</v>
      </c>
      <c r="D6" s="41">
        <v>78327</v>
      </c>
      <c r="E6" s="45">
        <f>SUM(D6/C6%)</f>
        <v>63.618421052631575</v>
      </c>
    </row>
    <row r="7" spans="1:5" s="1" customFormat="1" ht="17.25" customHeight="1">
      <c r="A7" s="7">
        <v>2</v>
      </c>
      <c r="B7" s="7" t="s">
        <v>92</v>
      </c>
      <c r="C7" s="40">
        <v>307451</v>
      </c>
      <c r="D7" s="41">
        <v>151514</v>
      </c>
      <c r="E7" s="45">
        <f aca="true" t="shared" si="0" ref="E7:E22">SUM(D7/C7%)</f>
        <v>49.28069838771056</v>
      </c>
    </row>
    <row r="8" spans="1:5" s="1" customFormat="1" ht="17.25" customHeight="1">
      <c r="A8" s="46" t="s">
        <v>76</v>
      </c>
      <c r="B8" s="7" t="s">
        <v>96</v>
      </c>
      <c r="C8" s="48">
        <v>3943940</v>
      </c>
      <c r="D8" s="49">
        <v>2095184</v>
      </c>
      <c r="E8" s="47">
        <f>SUM(D8/C8%)</f>
        <v>53.12413474850023</v>
      </c>
    </row>
    <row r="9" spans="1:5" s="1" customFormat="1" ht="17.25" customHeight="1">
      <c r="A9" s="7">
        <v>3</v>
      </c>
      <c r="B9" s="7" t="s">
        <v>93</v>
      </c>
      <c r="C9" s="40">
        <v>3943940</v>
      </c>
      <c r="D9" s="41">
        <v>2095184</v>
      </c>
      <c r="E9" s="45">
        <f t="shared" si="0"/>
        <v>53.12413474850023</v>
      </c>
    </row>
    <row r="10" spans="1:5" s="1" customFormat="1" ht="17.25" customHeight="1">
      <c r="A10" s="7"/>
      <c r="B10" s="7"/>
      <c r="C10" s="40"/>
      <c r="D10" s="41"/>
      <c r="E10" s="45"/>
    </row>
    <row r="11" spans="1:5" s="1" customFormat="1" ht="17.25" customHeight="1">
      <c r="A11" s="64" t="s">
        <v>97</v>
      </c>
      <c r="B11" s="64" t="s">
        <v>94</v>
      </c>
      <c r="C11" s="48">
        <v>-20000</v>
      </c>
      <c r="D11" s="49">
        <v>-8457</v>
      </c>
      <c r="E11" s="47">
        <f t="shared" si="0"/>
        <v>42.285</v>
      </c>
    </row>
    <row r="12" spans="1:5" s="1" customFormat="1" ht="17.25" customHeight="1">
      <c r="A12" s="64"/>
      <c r="B12" s="64" t="s">
        <v>109</v>
      </c>
      <c r="C12" s="48">
        <f>SUM(C5+C8+C11)</f>
        <v>4354511</v>
      </c>
      <c r="D12" s="48">
        <f>SUM(D5+D8+D11)</f>
        <v>2316568</v>
      </c>
      <c r="E12" s="47">
        <f>SUM(D12/C12%)</f>
        <v>53.19926852865913</v>
      </c>
    </row>
    <row r="13" spans="1:5" s="1" customFormat="1" ht="17.25" customHeight="1">
      <c r="A13" s="64" t="s">
        <v>98</v>
      </c>
      <c r="B13" s="64" t="s">
        <v>99</v>
      </c>
      <c r="C13" s="48"/>
      <c r="D13" s="48"/>
      <c r="E13" s="47"/>
    </row>
    <row r="14" spans="1:5" s="1" customFormat="1" ht="17.25" customHeight="1">
      <c r="A14" s="7"/>
      <c r="B14" s="7" t="s">
        <v>100</v>
      </c>
      <c r="C14" s="40">
        <v>-20400</v>
      </c>
      <c r="D14" s="42">
        <v>-10200</v>
      </c>
      <c r="E14" s="45">
        <f t="shared" si="0"/>
        <v>50</v>
      </c>
    </row>
    <row r="15" spans="1:5" s="1" customFormat="1" ht="17.25" customHeight="1">
      <c r="A15" s="2"/>
      <c r="B15" s="2" t="s">
        <v>101</v>
      </c>
      <c r="C15" s="43">
        <v>0</v>
      </c>
      <c r="D15" s="43">
        <v>-19216</v>
      </c>
      <c r="E15" s="45">
        <v>0</v>
      </c>
    </row>
    <row r="16" spans="1:5" s="1" customFormat="1" ht="17.25" customHeight="1">
      <c r="A16" s="2"/>
      <c r="B16" s="2" t="s">
        <v>102</v>
      </c>
      <c r="C16" s="43">
        <v>-615142</v>
      </c>
      <c r="D16" s="43">
        <v>-339033</v>
      </c>
      <c r="E16" s="45">
        <f>SUM(D16/C16%)</f>
        <v>55.114591427670355</v>
      </c>
    </row>
    <row r="17" spans="1:5" s="1" customFormat="1" ht="17.25" customHeight="1">
      <c r="A17" s="2"/>
      <c r="B17" s="2" t="s">
        <v>103</v>
      </c>
      <c r="C17" s="43">
        <v>905145</v>
      </c>
      <c r="D17" s="43">
        <v>905145</v>
      </c>
      <c r="E17" s="45">
        <f t="shared" si="0"/>
        <v>99.99999999999999</v>
      </c>
    </row>
    <row r="18" spans="1:5" s="1" customFormat="1" ht="17.25" customHeight="1">
      <c r="A18" s="2"/>
      <c r="B18" s="2" t="s">
        <v>104</v>
      </c>
      <c r="C18" s="43">
        <v>-290003</v>
      </c>
      <c r="D18" s="43">
        <v>-1235224</v>
      </c>
      <c r="E18" s="45">
        <f t="shared" si="0"/>
        <v>425.9349041216815</v>
      </c>
    </row>
    <row r="19" spans="1:5" s="1" customFormat="1" ht="17.25" customHeight="1">
      <c r="A19" s="2"/>
      <c r="B19" s="2" t="s">
        <v>105</v>
      </c>
      <c r="C19" s="43">
        <v>0</v>
      </c>
      <c r="D19" s="43">
        <v>-8954</v>
      </c>
      <c r="E19" s="45">
        <v>0</v>
      </c>
    </row>
    <row r="20" spans="1:5" s="1" customFormat="1" ht="17.25" customHeight="1">
      <c r="A20" s="2"/>
      <c r="B20" s="2" t="s">
        <v>106</v>
      </c>
      <c r="C20" s="43">
        <v>594742</v>
      </c>
      <c r="D20" s="43">
        <v>-368449</v>
      </c>
      <c r="E20" s="45">
        <f t="shared" si="0"/>
        <v>-61.951064495192874</v>
      </c>
    </row>
    <row r="21" spans="1:5" s="1" customFormat="1" ht="17.25" customHeight="1">
      <c r="A21" s="2"/>
      <c r="B21" s="2"/>
      <c r="C21" s="43">
        <f>SUM(C14:C20)</f>
        <v>574342</v>
      </c>
      <c r="D21" s="43"/>
      <c r="E21" s="45"/>
    </row>
    <row r="22" spans="1:5" s="1" customFormat="1" ht="17.25" customHeight="1">
      <c r="A22" s="2"/>
      <c r="B22" s="26" t="s">
        <v>107</v>
      </c>
      <c r="C22" s="44">
        <f>SUM(C12+C20)</f>
        <v>4949253</v>
      </c>
      <c r="D22" s="44">
        <f>SUM(D12+D20)</f>
        <v>1948119</v>
      </c>
      <c r="E22" s="47">
        <f t="shared" si="0"/>
        <v>39.36187945938509</v>
      </c>
    </row>
    <row r="23" spans="1:5" s="1" customFormat="1" ht="17.25" customHeight="1">
      <c r="A23" s="3"/>
      <c r="B23" s="13"/>
      <c r="C23" s="52"/>
      <c r="D23" s="52"/>
      <c r="E23" s="57"/>
    </row>
    <row r="24" spans="1:5" s="1" customFormat="1" ht="17.25" customHeight="1">
      <c r="A24" s="3"/>
      <c r="B24" s="13"/>
      <c r="C24" s="52"/>
      <c r="D24" s="52"/>
      <c r="E24" s="57"/>
    </row>
    <row r="25" spans="3:5" s="3" customFormat="1" ht="17.25" customHeight="1">
      <c r="C25" s="50"/>
      <c r="D25" s="50"/>
      <c r="E25" s="51"/>
    </row>
    <row r="26" spans="1:5" s="1" customFormat="1" ht="17.25" customHeight="1">
      <c r="A26" s="3"/>
      <c r="B26" s="5"/>
      <c r="C26" s="5"/>
      <c r="D26" s="13"/>
      <c r="E26" s="3"/>
    </row>
    <row r="27" spans="1:5" s="1" customFormat="1" ht="15" customHeight="1">
      <c r="A27" s="23"/>
      <c r="B27" s="23" t="s">
        <v>85</v>
      </c>
      <c r="C27" s="23" t="s">
        <v>87</v>
      </c>
      <c r="D27" s="23"/>
      <c r="E27" s="37"/>
    </row>
    <row r="28" spans="1:5" s="1" customFormat="1" ht="15">
      <c r="A28" s="3"/>
      <c r="B28" s="23" t="s">
        <v>29</v>
      </c>
      <c r="C28" s="36"/>
      <c r="D28" s="23" t="s">
        <v>86</v>
      </c>
      <c r="E28" s="37"/>
    </row>
    <row r="29" spans="1:5" s="1" customFormat="1" ht="15">
      <c r="A29" s="3"/>
      <c r="B29" s="23"/>
      <c r="C29" s="36"/>
      <c r="D29" s="23"/>
      <c r="E29" s="37"/>
    </row>
    <row r="30" spans="1:5" s="1" customFormat="1" ht="15">
      <c r="A30" s="3"/>
      <c r="B30" s="23"/>
      <c r="C30" s="36"/>
      <c r="D30" s="23"/>
      <c r="E30" s="37"/>
    </row>
    <row r="31" spans="1:5" s="1" customFormat="1" ht="15">
      <c r="A31" s="3"/>
      <c r="B31" s="23"/>
      <c r="C31" s="36"/>
      <c r="D31" s="23"/>
      <c r="E31" s="37"/>
    </row>
    <row r="32" spans="1:5" s="1" customFormat="1" ht="15">
      <c r="A32" s="3"/>
      <c r="B32" s="23"/>
      <c r="C32" s="36"/>
      <c r="D32" s="23"/>
      <c r="E32" s="37"/>
    </row>
    <row r="33" spans="1:5" s="1" customFormat="1" ht="15">
      <c r="A33" s="3"/>
      <c r="B33" s="23"/>
      <c r="C33" s="36"/>
      <c r="D33" s="23"/>
      <c r="E33" s="37"/>
    </row>
    <row r="34" spans="1:5" s="1" customFormat="1" ht="15">
      <c r="A34" s="3"/>
      <c r="B34" s="23"/>
      <c r="C34" s="36"/>
      <c r="D34" s="23"/>
      <c r="E34" s="37"/>
    </row>
    <row r="35" spans="1:5" s="1" customFormat="1" ht="15">
      <c r="A35" s="3"/>
      <c r="B35" s="23"/>
      <c r="C35" s="36"/>
      <c r="D35" s="23"/>
      <c r="E35" s="37"/>
    </row>
    <row r="36" spans="1:5" s="1" customFormat="1" ht="15">
      <c r="A36" s="3"/>
      <c r="B36" s="23"/>
      <c r="C36" s="36"/>
      <c r="D36" s="23"/>
      <c r="E36" s="37"/>
    </row>
    <row r="37" spans="1:5" s="1" customFormat="1" ht="15">
      <c r="A37" s="3"/>
      <c r="B37" s="23"/>
      <c r="C37" s="36"/>
      <c r="D37" s="23"/>
      <c r="E37" s="37"/>
    </row>
    <row r="38" spans="1:5" s="1" customFormat="1" ht="15">
      <c r="A38" s="3"/>
      <c r="B38" s="23"/>
      <c r="C38" s="36"/>
      <c r="D38" s="23"/>
      <c r="E38" s="37"/>
    </row>
    <row r="39" spans="1:5" s="1" customFormat="1" ht="15">
      <c r="A39" s="3"/>
      <c r="B39" s="23"/>
      <c r="C39" s="36"/>
      <c r="D39" s="23"/>
      <c r="E39" s="37"/>
    </row>
    <row r="40" spans="1:5" s="1" customFormat="1" ht="15">
      <c r="A40" s="3"/>
      <c r="B40" s="23"/>
      <c r="C40" s="36"/>
      <c r="D40" s="23"/>
      <c r="E40" s="37"/>
    </row>
    <row r="41" spans="1:5" s="1" customFormat="1" ht="15">
      <c r="A41" s="3"/>
      <c r="B41" s="23"/>
      <c r="C41" s="36"/>
      <c r="D41" s="23"/>
      <c r="E41" s="37"/>
    </row>
    <row r="42" spans="1:5" s="1" customFormat="1" ht="15">
      <c r="A42" s="3"/>
      <c r="B42" s="23"/>
      <c r="C42" s="36"/>
      <c r="D42" s="23"/>
      <c r="E42" s="37"/>
    </row>
    <row r="43" spans="1:5" s="1" customFormat="1" ht="15">
      <c r="A43" s="3"/>
      <c r="B43" s="23"/>
      <c r="C43" s="36"/>
      <c r="D43" s="23"/>
      <c r="E43" s="37"/>
    </row>
    <row r="44" spans="1:4" ht="15.75">
      <c r="A44" s="3"/>
      <c r="B44" s="13" t="s">
        <v>110</v>
      </c>
      <c r="C44" s="13"/>
      <c r="D44" s="3" t="s">
        <v>111</v>
      </c>
    </row>
    <row r="45" spans="1:5" ht="22.5">
      <c r="A45" s="55"/>
      <c r="B45" s="55"/>
      <c r="C45" s="61" t="s">
        <v>88</v>
      </c>
      <c r="D45" s="62" t="s">
        <v>89</v>
      </c>
      <c r="E45" s="62" t="s">
        <v>91</v>
      </c>
    </row>
    <row r="46" spans="1:5" ht="15.75">
      <c r="A46" s="26" t="s">
        <v>112</v>
      </c>
      <c r="B46" s="26" t="s">
        <v>113</v>
      </c>
      <c r="C46" s="8">
        <v>782511</v>
      </c>
      <c r="D46" s="8">
        <v>339715</v>
      </c>
      <c r="E46" s="47">
        <f aca="true" t="shared" si="1" ref="E46:E86">SUM(D46/C46%)</f>
        <v>43.41344722310613</v>
      </c>
    </row>
    <row r="47" spans="1:5" ht="15">
      <c r="A47" s="2"/>
      <c r="B47" s="2" t="s">
        <v>114</v>
      </c>
      <c r="C47" s="2">
        <v>87300</v>
      </c>
      <c r="D47" s="12">
        <v>36170</v>
      </c>
      <c r="E47" s="45">
        <f t="shared" si="1"/>
        <v>41.43184421534937</v>
      </c>
    </row>
    <row r="48" spans="1:5" ht="15.75">
      <c r="A48" s="26" t="s">
        <v>115</v>
      </c>
      <c r="B48" s="26" t="s">
        <v>120</v>
      </c>
      <c r="C48" s="8">
        <v>137350</v>
      </c>
      <c r="D48" s="8">
        <v>38396</v>
      </c>
      <c r="E48" s="47">
        <f t="shared" si="1"/>
        <v>27.954859847105933</v>
      </c>
    </row>
    <row r="49" spans="1:5" ht="15">
      <c r="A49" s="2" t="s">
        <v>119</v>
      </c>
      <c r="B49" s="2" t="s">
        <v>116</v>
      </c>
      <c r="C49" s="2">
        <v>21265</v>
      </c>
      <c r="D49" s="12">
        <v>2050</v>
      </c>
      <c r="E49" s="45">
        <f t="shared" si="1"/>
        <v>9.640253938396425</v>
      </c>
    </row>
    <row r="50" spans="1:5" ht="15">
      <c r="A50" s="2" t="s">
        <v>119</v>
      </c>
      <c r="B50" s="2" t="s">
        <v>118</v>
      </c>
      <c r="C50" s="2">
        <v>105680</v>
      </c>
      <c r="D50" s="12">
        <v>36346</v>
      </c>
      <c r="E50" s="45">
        <f t="shared" si="1"/>
        <v>34.392505677517036</v>
      </c>
    </row>
    <row r="51" spans="1:5" ht="15">
      <c r="A51" s="2" t="s">
        <v>119</v>
      </c>
      <c r="B51" s="2" t="s">
        <v>38</v>
      </c>
      <c r="C51" s="2">
        <v>10405</v>
      </c>
      <c r="D51" s="12">
        <v>0</v>
      </c>
      <c r="E51" s="45">
        <f t="shared" si="1"/>
        <v>0</v>
      </c>
    </row>
    <row r="52" spans="1:5" ht="15.75">
      <c r="A52" s="26" t="s">
        <v>117</v>
      </c>
      <c r="B52" s="26" t="s">
        <v>152</v>
      </c>
      <c r="C52" s="8">
        <v>2794350</v>
      </c>
      <c r="D52" s="8">
        <v>1106299</v>
      </c>
      <c r="E52" s="47">
        <f t="shared" si="1"/>
        <v>39.590566679191944</v>
      </c>
    </row>
    <row r="53" spans="1:5" ht="15">
      <c r="A53" s="2"/>
      <c r="B53" s="43" t="s">
        <v>39</v>
      </c>
      <c r="C53" s="2">
        <v>717487</v>
      </c>
      <c r="D53" s="12">
        <v>289350</v>
      </c>
      <c r="E53" s="45">
        <f t="shared" si="1"/>
        <v>40.32825681859044</v>
      </c>
    </row>
    <row r="54" spans="1:5" ht="15">
      <c r="A54" s="2"/>
      <c r="B54" s="56" t="s">
        <v>43</v>
      </c>
      <c r="C54" s="2">
        <v>1513790</v>
      </c>
      <c r="D54" s="12">
        <v>576000</v>
      </c>
      <c r="E54" s="45">
        <f t="shared" si="1"/>
        <v>38.05019190244354</v>
      </c>
    </row>
    <row r="55" spans="1:5" ht="15">
      <c r="A55" s="2"/>
      <c r="B55" s="56" t="s">
        <v>121</v>
      </c>
      <c r="C55" s="2">
        <v>542487</v>
      </c>
      <c r="D55" s="12">
        <v>222249</v>
      </c>
      <c r="E55" s="45">
        <f t="shared" si="1"/>
        <v>40.968539338269856</v>
      </c>
    </row>
    <row r="56" spans="1:5" ht="15">
      <c r="A56" s="2"/>
      <c r="B56" s="56" t="s">
        <v>122</v>
      </c>
      <c r="C56" s="2">
        <v>20586</v>
      </c>
      <c r="D56" s="12">
        <v>18700</v>
      </c>
      <c r="E56" s="45">
        <f t="shared" si="1"/>
        <v>90.83843388710774</v>
      </c>
    </row>
    <row r="57" spans="1:5" ht="15.75">
      <c r="A57" s="26" t="s">
        <v>123</v>
      </c>
      <c r="B57" s="58" t="s">
        <v>135</v>
      </c>
      <c r="C57" s="8">
        <v>146323</v>
      </c>
      <c r="D57" s="8">
        <v>35068</v>
      </c>
      <c r="E57" s="47">
        <f t="shared" si="1"/>
        <v>23.966157063482843</v>
      </c>
    </row>
    <row r="58" spans="1:5" ht="15">
      <c r="A58" s="2"/>
      <c r="B58" s="56" t="s">
        <v>124</v>
      </c>
      <c r="C58" s="2">
        <v>72597</v>
      </c>
      <c r="D58" s="12">
        <v>21330</v>
      </c>
      <c r="E58" s="45">
        <f t="shared" si="1"/>
        <v>29.381379395842803</v>
      </c>
    </row>
    <row r="59" spans="1:5" ht="15">
      <c r="A59" s="2"/>
      <c r="B59" s="56" t="s">
        <v>48</v>
      </c>
      <c r="C59" s="2">
        <v>49486</v>
      </c>
      <c r="D59" s="12">
        <v>7449</v>
      </c>
      <c r="E59" s="45">
        <f t="shared" si="1"/>
        <v>15.052742189710221</v>
      </c>
    </row>
    <row r="60" spans="1:5" ht="15">
      <c r="A60" s="2"/>
      <c r="B60" s="56" t="s">
        <v>125</v>
      </c>
      <c r="C60" s="2">
        <v>24240</v>
      </c>
      <c r="D60" s="12">
        <v>6289</v>
      </c>
      <c r="E60" s="45">
        <f t="shared" si="1"/>
        <v>25.944719471947195</v>
      </c>
    </row>
    <row r="61" spans="1:5" ht="15.75">
      <c r="A61" s="26" t="s">
        <v>126</v>
      </c>
      <c r="B61" s="26" t="s">
        <v>127</v>
      </c>
      <c r="C61" s="8">
        <v>307854</v>
      </c>
      <c r="D61" s="8">
        <v>153913</v>
      </c>
      <c r="E61" s="47">
        <f t="shared" si="1"/>
        <v>49.99545238976918</v>
      </c>
    </row>
    <row r="62" spans="1:5" s="1" customFormat="1" ht="15">
      <c r="A62" s="2"/>
      <c r="B62" s="59" t="s">
        <v>128</v>
      </c>
      <c r="C62" s="12">
        <v>89240</v>
      </c>
      <c r="D62" s="12">
        <v>38642</v>
      </c>
      <c r="E62" s="45">
        <f t="shared" si="1"/>
        <v>43.30121021963245</v>
      </c>
    </row>
    <row r="63" spans="1:5" s="1" customFormat="1" ht="15">
      <c r="A63" s="2"/>
      <c r="B63" s="59" t="s">
        <v>129</v>
      </c>
      <c r="C63" s="12">
        <v>2500</v>
      </c>
      <c r="D63" s="2">
        <v>1217</v>
      </c>
      <c r="E63" s="45">
        <f t="shared" si="1"/>
        <v>48.68</v>
      </c>
    </row>
    <row r="64" spans="1:5" s="1" customFormat="1" ht="15">
      <c r="A64" s="2"/>
      <c r="B64" s="12" t="s">
        <v>79</v>
      </c>
      <c r="C64" s="12">
        <v>4081</v>
      </c>
      <c r="D64" s="2"/>
      <c r="E64" s="45">
        <f t="shared" si="1"/>
        <v>0</v>
      </c>
    </row>
    <row r="65" spans="1:5" s="1" customFormat="1" ht="15">
      <c r="A65" s="2"/>
      <c r="B65" s="12" t="s">
        <v>130</v>
      </c>
      <c r="C65" s="12">
        <v>54919</v>
      </c>
      <c r="D65" s="12">
        <v>19349</v>
      </c>
      <c r="E65" s="45">
        <f t="shared" si="1"/>
        <v>35.23188696079681</v>
      </c>
    </row>
    <row r="66" spans="1:5" ht="15">
      <c r="A66" s="2"/>
      <c r="B66" s="12" t="s">
        <v>131</v>
      </c>
      <c r="C66" s="12">
        <v>60000</v>
      </c>
      <c r="D66" s="29"/>
      <c r="E66" s="45">
        <f t="shared" si="1"/>
        <v>0</v>
      </c>
    </row>
    <row r="67" spans="1:5" ht="15">
      <c r="A67" s="2"/>
      <c r="B67" s="12" t="s">
        <v>132</v>
      </c>
      <c r="C67" s="12">
        <v>88974</v>
      </c>
      <c r="D67" s="12">
        <v>85765</v>
      </c>
      <c r="E67" s="45">
        <f t="shared" si="1"/>
        <v>96.39332838806843</v>
      </c>
    </row>
    <row r="68" spans="1:5" ht="15">
      <c r="A68" s="2"/>
      <c r="B68" s="12" t="s">
        <v>133</v>
      </c>
      <c r="C68" s="12">
        <v>8140</v>
      </c>
      <c r="D68" s="12">
        <v>8940</v>
      </c>
      <c r="E68" s="45">
        <f t="shared" si="1"/>
        <v>109.82800982800983</v>
      </c>
    </row>
    <row r="69" spans="1:5" ht="15.75">
      <c r="A69" s="26" t="s">
        <v>134</v>
      </c>
      <c r="B69" s="26" t="s">
        <v>136</v>
      </c>
      <c r="C69" s="8">
        <v>584300</v>
      </c>
      <c r="D69" s="8">
        <v>187517</v>
      </c>
      <c r="E69" s="47">
        <f t="shared" si="1"/>
        <v>32.092589423241485</v>
      </c>
    </row>
    <row r="70" spans="1:5" ht="15">
      <c r="A70" s="2"/>
      <c r="B70" s="15" t="s">
        <v>137</v>
      </c>
      <c r="C70" s="15">
        <v>46000</v>
      </c>
      <c r="D70" s="12">
        <v>32316</v>
      </c>
      <c r="E70" s="45">
        <f t="shared" si="1"/>
        <v>70.25217391304348</v>
      </c>
    </row>
    <row r="71" spans="1:5" ht="15">
      <c r="A71" s="2"/>
      <c r="B71" s="15" t="s">
        <v>138</v>
      </c>
      <c r="C71" s="15">
        <v>27800</v>
      </c>
      <c r="D71" s="12">
        <v>12823</v>
      </c>
      <c r="E71" s="45">
        <f t="shared" si="1"/>
        <v>46.12589928057554</v>
      </c>
    </row>
    <row r="72" spans="1:5" ht="15">
      <c r="A72" s="2"/>
      <c r="B72" s="15" t="s">
        <v>139</v>
      </c>
      <c r="C72" s="15">
        <v>301100</v>
      </c>
      <c r="D72" s="12">
        <v>74988</v>
      </c>
      <c r="E72" s="45">
        <f t="shared" si="1"/>
        <v>24.904682829624708</v>
      </c>
    </row>
    <row r="73" spans="1:5" ht="15">
      <c r="A73" s="2"/>
      <c r="B73" s="15" t="s">
        <v>141</v>
      </c>
      <c r="C73" s="15">
        <v>71020</v>
      </c>
      <c r="D73" s="12">
        <v>4256</v>
      </c>
      <c r="E73" s="45">
        <f t="shared" si="1"/>
        <v>5.992678118839763</v>
      </c>
    </row>
    <row r="74" spans="1:5" ht="15">
      <c r="A74" s="2"/>
      <c r="B74" s="15" t="s">
        <v>140</v>
      </c>
      <c r="C74" s="12">
        <v>5500</v>
      </c>
      <c r="D74" s="12">
        <v>2669</v>
      </c>
      <c r="E74" s="45">
        <f t="shared" si="1"/>
        <v>48.527272727272724</v>
      </c>
    </row>
    <row r="75" spans="1:5" ht="15">
      <c r="A75" s="2"/>
      <c r="B75" s="28" t="s">
        <v>142</v>
      </c>
      <c r="C75" s="28">
        <v>132880</v>
      </c>
      <c r="D75" s="12">
        <v>60465</v>
      </c>
      <c r="E75" s="45">
        <f t="shared" si="1"/>
        <v>45.50346177001806</v>
      </c>
    </row>
    <row r="76" spans="1:5" ht="15.75">
      <c r="A76" s="26" t="s">
        <v>143</v>
      </c>
      <c r="B76" s="63" t="s">
        <v>151</v>
      </c>
      <c r="C76" s="16">
        <v>100765</v>
      </c>
      <c r="D76" s="8">
        <v>46435</v>
      </c>
      <c r="E76" s="47">
        <f t="shared" si="1"/>
        <v>46.082469111298565</v>
      </c>
    </row>
    <row r="77" spans="1:5" ht="15">
      <c r="A77" s="2"/>
      <c r="B77" s="28" t="s">
        <v>144</v>
      </c>
      <c r="C77" s="28">
        <v>14015</v>
      </c>
      <c r="D77" s="12">
        <v>4175</v>
      </c>
      <c r="E77" s="45">
        <f t="shared" si="1"/>
        <v>29.789511237959328</v>
      </c>
    </row>
    <row r="78" spans="1:5" ht="15">
      <c r="A78" s="2"/>
      <c r="B78" s="28" t="s">
        <v>1</v>
      </c>
      <c r="C78" s="28">
        <v>83750</v>
      </c>
      <c r="D78" s="12">
        <v>41874</v>
      </c>
      <c r="E78" s="45">
        <f t="shared" si="1"/>
        <v>49.998805970149256</v>
      </c>
    </row>
    <row r="79" spans="1:5" ht="15">
      <c r="A79" s="2"/>
      <c r="B79" s="28" t="s">
        <v>145</v>
      </c>
      <c r="C79" s="28">
        <v>3000</v>
      </c>
      <c r="D79" s="12">
        <v>386</v>
      </c>
      <c r="E79" s="45">
        <f t="shared" si="1"/>
        <v>12.866666666666667</v>
      </c>
    </row>
    <row r="80" spans="1:5" ht="15.75">
      <c r="A80" s="63" t="s">
        <v>146</v>
      </c>
      <c r="B80" s="26" t="s">
        <v>147</v>
      </c>
      <c r="C80" s="8">
        <v>89800</v>
      </c>
      <c r="D80" s="8">
        <v>38074</v>
      </c>
      <c r="E80" s="47">
        <f t="shared" si="1"/>
        <v>42.39866369710467</v>
      </c>
    </row>
    <row r="81" spans="1:5" ht="15">
      <c r="A81" s="28"/>
      <c r="B81" s="28" t="s">
        <v>148</v>
      </c>
      <c r="C81" s="28">
        <v>80800</v>
      </c>
      <c r="D81" s="12">
        <v>32354</v>
      </c>
      <c r="E81" s="45">
        <f t="shared" si="1"/>
        <v>40.04207920792079</v>
      </c>
    </row>
    <row r="82" spans="1:5" ht="15">
      <c r="A82" s="28"/>
      <c r="B82" s="28" t="s">
        <v>149</v>
      </c>
      <c r="C82" s="28">
        <v>9000</v>
      </c>
      <c r="D82" s="12">
        <v>5720</v>
      </c>
      <c r="E82" s="45">
        <f t="shared" si="1"/>
        <v>63.55555555555556</v>
      </c>
    </row>
    <row r="83" spans="1:5" ht="15.75">
      <c r="A83" s="26" t="s">
        <v>150</v>
      </c>
      <c r="B83" s="26" t="s">
        <v>153</v>
      </c>
      <c r="C83" s="8">
        <v>6000</v>
      </c>
      <c r="D83" s="8">
        <v>2702</v>
      </c>
      <c r="E83" s="47">
        <f t="shared" si="1"/>
        <v>45.03333333333333</v>
      </c>
    </row>
    <row r="84" spans="1:5" ht="15">
      <c r="A84" s="2"/>
      <c r="B84" s="2" t="s">
        <v>154</v>
      </c>
      <c r="C84" s="2">
        <v>4800</v>
      </c>
      <c r="D84" s="12">
        <v>2102</v>
      </c>
      <c r="E84" s="45">
        <f t="shared" si="1"/>
        <v>43.791666666666664</v>
      </c>
    </row>
    <row r="85" spans="1:5" ht="15">
      <c r="A85" s="60"/>
      <c r="B85" s="12" t="s">
        <v>155</v>
      </c>
      <c r="C85" s="12">
        <v>1200</v>
      </c>
      <c r="D85" s="12">
        <v>600</v>
      </c>
      <c r="E85" s="45">
        <f t="shared" si="1"/>
        <v>50</v>
      </c>
    </row>
    <row r="86" spans="1:5" ht="15">
      <c r="A86" s="60"/>
      <c r="B86" s="60" t="s">
        <v>156</v>
      </c>
      <c r="C86" s="60">
        <f>SUM(C83+C80+C76+C69+C61+C57+C52+C48+C46)</f>
        <v>4949253</v>
      </c>
      <c r="D86" s="60">
        <f>SUM(D83+D80+D76+D69+D61+D57+D52+D48+D46)</f>
        <v>1948119</v>
      </c>
      <c r="E86" s="65">
        <f t="shared" si="1"/>
        <v>39.36187945938509</v>
      </c>
    </row>
    <row r="87" spans="1:5" ht="15">
      <c r="A87" s="22"/>
      <c r="B87" s="22"/>
      <c r="C87" s="22"/>
      <c r="D87" s="22"/>
      <c r="E87" s="68"/>
    </row>
    <row r="88" spans="1:5" ht="15">
      <c r="A88" s="22"/>
      <c r="B88" s="23" t="s">
        <v>157</v>
      </c>
      <c r="C88" s="23" t="s">
        <v>87</v>
      </c>
      <c r="D88" s="66"/>
      <c r="E88" s="67"/>
    </row>
    <row r="89" spans="1:5" ht="15">
      <c r="A89" s="3"/>
      <c r="B89" s="23" t="s">
        <v>29</v>
      </c>
      <c r="C89" s="11"/>
      <c r="D89" s="23" t="s">
        <v>158</v>
      </c>
      <c r="E89" s="67"/>
    </row>
    <row r="90" spans="1:4" ht="15">
      <c r="A90" s="3"/>
      <c r="B90" s="3"/>
      <c r="C90" s="3"/>
      <c r="D90" s="6"/>
    </row>
    <row r="91" spans="1:4" ht="15">
      <c r="A91" s="3"/>
      <c r="B91" s="3"/>
      <c r="C91" s="3"/>
      <c r="D91" s="6"/>
    </row>
    <row r="92" spans="1:4" ht="15">
      <c r="A92" s="3"/>
      <c r="B92" s="3"/>
      <c r="C92" s="3"/>
      <c r="D92" s="6"/>
    </row>
    <row r="93" spans="1:4" ht="15">
      <c r="A93" s="3"/>
      <c r="B93" s="3"/>
      <c r="C93" s="3"/>
      <c r="D93" s="6"/>
    </row>
    <row r="94" spans="1:4" ht="15">
      <c r="A94" s="3"/>
      <c r="B94" s="3"/>
      <c r="C94" s="3"/>
      <c r="D94" s="6"/>
    </row>
    <row r="95" spans="1:4" ht="15">
      <c r="A95" s="3"/>
      <c r="B95" s="3"/>
      <c r="C95" s="3"/>
      <c r="D95" s="6"/>
    </row>
    <row r="96" spans="1:4" ht="15">
      <c r="A96" s="3"/>
      <c r="B96" s="3"/>
      <c r="C96" s="3"/>
      <c r="D96" s="6"/>
    </row>
    <row r="97" spans="1:4" ht="15">
      <c r="A97" s="3"/>
      <c r="B97" s="3"/>
      <c r="C97" s="3"/>
      <c r="D97" s="6"/>
    </row>
    <row r="98" spans="1:4" ht="15">
      <c r="A98" s="3"/>
      <c r="B98" s="3"/>
      <c r="C98" s="3"/>
      <c r="D98" s="6"/>
    </row>
    <row r="99" spans="1:4" ht="15">
      <c r="A99" s="3"/>
      <c r="B99" s="3"/>
      <c r="C99" s="3"/>
      <c r="D99" s="6"/>
    </row>
    <row r="100" spans="1:4" ht="15">
      <c r="A100" s="3"/>
      <c r="B100" s="3"/>
      <c r="C100" s="3"/>
      <c r="D100" s="6"/>
    </row>
    <row r="101" spans="1:4" ht="15">
      <c r="A101" s="3"/>
      <c r="B101" s="3"/>
      <c r="C101" s="3"/>
      <c r="D101" s="6"/>
    </row>
    <row r="102" spans="1:4" ht="15">
      <c r="A102" s="3"/>
      <c r="B102" s="3"/>
      <c r="C102" s="3"/>
      <c r="D102" s="6"/>
    </row>
    <row r="103" spans="1:4" ht="15">
      <c r="A103" s="3"/>
      <c r="B103" s="3"/>
      <c r="C103" s="3"/>
      <c r="D103" s="6"/>
    </row>
    <row r="104" spans="1:4" ht="15">
      <c r="A104" s="3"/>
      <c r="B104" s="3"/>
      <c r="C104" s="3"/>
      <c r="D104" s="6"/>
    </row>
    <row r="105" spans="1:4" ht="15">
      <c r="A105" s="3"/>
      <c r="B105" s="3"/>
      <c r="C105" s="3"/>
      <c r="D105" s="6"/>
    </row>
    <row r="106" spans="1:4" ht="15">
      <c r="A106" s="3"/>
      <c r="B106" s="3"/>
      <c r="C106" s="3"/>
      <c r="D106" s="6"/>
    </row>
    <row r="107" spans="1:4" ht="15">
      <c r="A107" s="3"/>
      <c r="B107" s="3"/>
      <c r="C107" s="3"/>
      <c r="D107" s="6"/>
    </row>
    <row r="108" spans="1:4" ht="15">
      <c r="A108" s="3"/>
      <c r="B108" s="3"/>
      <c r="C108" s="3"/>
      <c r="D108" s="6"/>
    </row>
    <row r="109" spans="1:4" ht="15">
      <c r="A109" s="3"/>
      <c r="B109" s="3"/>
      <c r="C109" s="3"/>
      <c r="D109" s="6"/>
    </row>
    <row r="110" spans="1:4" ht="15">
      <c r="A110" s="3"/>
      <c r="B110" s="3"/>
      <c r="C110" s="3"/>
      <c r="D110" s="6"/>
    </row>
    <row r="111" spans="1:4" ht="15">
      <c r="A111" s="3"/>
      <c r="B111" s="3"/>
      <c r="C111" s="3"/>
      <c r="D111" s="6"/>
    </row>
    <row r="112" spans="1:4" ht="15">
      <c r="A112" s="3"/>
      <c r="B112" s="3"/>
      <c r="C112" s="3"/>
      <c r="D112" s="6"/>
    </row>
    <row r="113" spans="1:4" ht="15">
      <c r="A113" s="3"/>
      <c r="B113" s="3"/>
      <c r="C113" s="3"/>
      <c r="D113" s="6"/>
    </row>
    <row r="114" spans="1:4" ht="15">
      <c r="A114" s="3"/>
      <c r="B114" s="3"/>
      <c r="C114" s="3"/>
      <c r="D114" s="6"/>
    </row>
    <row r="115" spans="1:4" ht="15">
      <c r="A115" s="3"/>
      <c r="B115" s="3"/>
      <c r="C115" s="3"/>
      <c r="D115" s="6"/>
    </row>
    <row r="116" spans="1:4" ht="15">
      <c r="A116" s="3"/>
      <c r="B116" s="3"/>
      <c r="C116" s="3"/>
      <c r="D116" s="6"/>
    </row>
    <row r="117" spans="1:4" ht="15">
      <c r="A117" s="3"/>
      <c r="B117" s="3"/>
      <c r="C117" s="3"/>
      <c r="D117" s="6"/>
    </row>
    <row r="118" spans="1:4" ht="15">
      <c r="A118" s="3"/>
      <c r="B118" s="3"/>
      <c r="C118" s="3"/>
      <c r="D118" s="6"/>
    </row>
    <row r="119" spans="1:4" ht="15">
      <c r="A119" s="3"/>
      <c r="B119" s="3"/>
      <c r="C119" s="3"/>
      <c r="D119" s="6"/>
    </row>
    <row r="120" spans="1:4" ht="15">
      <c r="A120" s="3"/>
      <c r="B120" s="3"/>
      <c r="C120" s="3"/>
      <c r="D120" s="6"/>
    </row>
    <row r="121" spans="1:4" ht="15">
      <c r="A121" s="3"/>
      <c r="B121" s="3"/>
      <c r="C121" s="3"/>
      <c r="D121" s="6"/>
    </row>
    <row r="122" spans="1:4" ht="15">
      <c r="A122" s="3"/>
      <c r="B122" s="3"/>
      <c r="C122" s="3"/>
      <c r="D122" s="6"/>
    </row>
    <row r="123" spans="1:4" ht="15">
      <c r="A123" s="3"/>
      <c r="B123" s="3"/>
      <c r="C123" s="3"/>
      <c r="D123" s="6"/>
    </row>
    <row r="124" spans="1:4" ht="15">
      <c r="A124" s="3"/>
      <c r="B124" s="3"/>
      <c r="C124" s="3"/>
      <c r="D124" s="6"/>
    </row>
    <row r="125" spans="1:4" ht="15">
      <c r="A125" s="3"/>
      <c r="B125" s="3"/>
      <c r="C125" s="3"/>
      <c r="D125" s="6"/>
    </row>
    <row r="126" spans="1:4" ht="15">
      <c r="A126" s="3"/>
      <c r="B126" s="3"/>
      <c r="C126" s="3"/>
      <c r="D126" s="6"/>
    </row>
    <row r="127" spans="1:3" ht="15">
      <c r="A127" s="1"/>
      <c r="B127" s="1"/>
      <c r="C127" s="1"/>
    </row>
    <row r="128" spans="1:3" ht="15">
      <c r="A128" s="1"/>
      <c r="B128" s="1"/>
      <c r="C128" s="1"/>
    </row>
    <row r="129" spans="1:3" ht="15">
      <c r="A129" s="1"/>
      <c r="B129" s="1"/>
      <c r="C129" s="1"/>
    </row>
    <row r="130" spans="1:3" ht="15">
      <c r="A130" s="1"/>
      <c r="B130" s="1"/>
      <c r="C130" s="1"/>
    </row>
    <row r="131" spans="1:3" ht="15">
      <c r="A131" s="1"/>
      <c r="B131" s="1"/>
      <c r="C131" s="1"/>
    </row>
    <row r="132" spans="1:3" ht="15">
      <c r="A132" s="1"/>
      <c r="B132" s="1"/>
      <c r="C132" s="1"/>
    </row>
    <row r="133" spans="1:3" ht="15">
      <c r="A133" s="1"/>
      <c r="B133" s="1"/>
      <c r="C133" s="1"/>
    </row>
    <row r="134" spans="1:3" ht="15">
      <c r="A134" s="1"/>
      <c r="B134" s="1"/>
      <c r="C134" s="1"/>
    </row>
    <row r="135" spans="1:3" ht="15">
      <c r="A135" s="1"/>
      <c r="B135" s="1"/>
      <c r="C135" s="1"/>
    </row>
    <row r="136" spans="1:3" ht="15">
      <c r="A136" s="1"/>
      <c r="B136" s="1"/>
      <c r="C136" s="1"/>
    </row>
    <row r="137" spans="1:3" ht="15">
      <c r="A137" s="1"/>
      <c r="B137" s="1"/>
      <c r="C137" s="1"/>
    </row>
    <row r="138" spans="1:3" ht="15">
      <c r="A138" s="1"/>
      <c r="B138" s="1"/>
      <c r="C138" s="1"/>
    </row>
    <row r="139" spans="1:3" ht="15">
      <c r="A139" s="1"/>
      <c r="B139" s="1"/>
      <c r="C139" s="1"/>
    </row>
    <row r="140" spans="1:3" ht="15">
      <c r="A140" s="1"/>
      <c r="B140" s="1"/>
      <c r="C140" s="1"/>
    </row>
    <row r="141" spans="1:3" ht="15">
      <c r="A141" s="1"/>
      <c r="B141" s="1"/>
      <c r="C141" s="1"/>
    </row>
    <row r="142" spans="1:3" ht="15">
      <c r="A142" s="1"/>
      <c r="B142" s="1"/>
      <c r="C142" s="1"/>
    </row>
    <row r="143" spans="1:3" ht="15">
      <c r="A143" s="1"/>
      <c r="B143" s="1"/>
      <c r="C143" s="1"/>
    </row>
    <row r="144" spans="1:3" ht="15">
      <c r="A144" s="1"/>
      <c r="B144" s="1"/>
      <c r="C144" s="1"/>
    </row>
    <row r="145" spans="1:3" ht="15">
      <c r="A145" s="1"/>
      <c r="B145" s="1"/>
      <c r="C145" s="1"/>
    </row>
    <row r="146" spans="1:3" ht="15">
      <c r="A146" s="1"/>
      <c r="B146" s="1"/>
      <c r="C146" s="1"/>
    </row>
    <row r="147" spans="1:3" ht="15">
      <c r="A147" s="1"/>
      <c r="B147" s="1"/>
      <c r="C147" s="1"/>
    </row>
    <row r="148" spans="1:3" ht="15">
      <c r="A148" s="1"/>
      <c r="B148" s="1"/>
      <c r="C148" s="1"/>
    </row>
    <row r="149" spans="1:3" ht="15">
      <c r="A149" s="1"/>
      <c r="B149" s="1"/>
      <c r="C149" s="1"/>
    </row>
    <row r="150" spans="1:3" ht="15">
      <c r="A150" s="1"/>
      <c r="B150" s="1"/>
      <c r="C150" s="1"/>
    </row>
    <row r="151" spans="1:3" ht="15">
      <c r="A151" s="1"/>
      <c r="B151" s="1"/>
      <c r="C151" s="1"/>
    </row>
    <row r="152" spans="1:3" ht="15">
      <c r="A152" s="1"/>
      <c r="B152" s="1"/>
      <c r="C152" s="1"/>
    </row>
    <row r="153" spans="1:3" ht="15">
      <c r="A153" s="1"/>
      <c r="B153" s="1"/>
      <c r="C153" s="1"/>
    </row>
    <row r="154" spans="1:3" ht="15">
      <c r="A154" s="1"/>
      <c r="B154" s="1"/>
      <c r="C154" s="1"/>
    </row>
    <row r="155" spans="1:3" ht="15">
      <c r="A155" s="1"/>
      <c r="B155" s="1"/>
      <c r="C155" s="1"/>
    </row>
    <row r="156" spans="1:3" ht="15">
      <c r="A156" s="1"/>
      <c r="B156" s="1"/>
      <c r="C156" s="1"/>
    </row>
    <row r="157" spans="1:3" ht="15">
      <c r="A157" s="1"/>
      <c r="B157" s="1"/>
      <c r="C157" s="1"/>
    </row>
    <row r="158" spans="1:3" ht="15">
      <c r="A158" s="1"/>
      <c r="B158" s="1"/>
      <c r="C158" s="1"/>
    </row>
    <row r="159" spans="1:3" ht="15">
      <c r="A159" s="1"/>
      <c r="B159" s="1"/>
      <c r="C159" s="1"/>
    </row>
    <row r="160" spans="1:3" ht="15">
      <c r="A160" s="1"/>
      <c r="B160" s="1"/>
      <c r="C160" s="1"/>
    </row>
    <row r="161" spans="1:3" ht="15">
      <c r="A161" s="1"/>
      <c r="B161" s="1"/>
      <c r="C161" s="1"/>
    </row>
    <row r="162" spans="1:3" ht="15">
      <c r="A162" s="1"/>
      <c r="B162" s="1"/>
      <c r="C162" s="1"/>
    </row>
    <row r="163" spans="1:3" ht="15">
      <c r="A163" s="1"/>
      <c r="B163" s="1"/>
      <c r="C163" s="1"/>
    </row>
    <row r="164" spans="1:3" ht="15">
      <c r="A164" s="1"/>
      <c r="B164" s="1"/>
      <c r="C164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97"/>
  <sheetViews>
    <sheetView zoomScalePageLayoutView="0" workbookViewId="0" topLeftCell="A7">
      <selection activeCell="D82" sqref="D82"/>
    </sheetView>
  </sheetViews>
  <sheetFormatPr defaultColWidth="9.140625" defaultRowHeight="12.75"/>
  <cols>
    <col min="1" max="1" width="6.140625" style="0" customWidth="1"/>
    <col min="2" max="2" width="32.7109375" style="0" customWidth="1"/>
    <col min="3" max="3" width="10.57421875" style="0" customWidth="1"/>
    <col min="4" max="4" width="12.00390625" style="0" customWidth="1"/>
    <col min="5" max="5" width="10.57421875" style="0" customWidth="1"/>
    <col min="6" max="6" width="9.28125" style="0" customWidth="1"/>
  </cols>
  <sheetData>
    <row r="2" spans="1:7" ht="15">
      <c r="A2" s="9"/>
      <c r="B2" s="9" t="s">
        <v>55</v>
      </c>
      <c r="C2" s="9"/>
      <c r="D2" s="9" t="s">
        <v>80</v>
      </c>
      <c r="E2" s="9"/>
      <c r="F2" s="9"/>
      <c r="G2" s="9"/>
    </row>
    <row r="3" spans="1:7" ht="15">
      <c r="A3" s="9"/>
      <c r="B3" s="9"/>
      <c r="C3" s="9"/>
      <c r="D3" s="9"/>
      <c r="E3" s="9"/>
      <c r="F3" s="9"/>
      <c r="G3" s="9"/>
    </row>
    <row r="4" spans="1:7" ht="15">
      <c r="A4" s="9"/>
      <c r="B4" s="9"/>
      <c r="C4" s="9"/>
      <c r="D4" s="9"/>
      <c r="E4" s="9"/>
      <c r="F4" s="9"/>
      <c r="G4" s="9"/>
    </row>
    <row r="5" spans="1:8" ht="15">
      <c r="A5" s="12" t="s">
        <v>0</v>
      </c>
      <c r="B5" s="12" t="s">
        <v>30</v>
      </c>
      <c r="C5" s="12" t="s">
        <v>32</v>
      </c>
      <c r="D5" s="29"/>
      <c r="E5" s="29" t="s">
        <v>72</v>
      </c>
      <c r="F5" s="9"/>
      <c r="G5" s="9"/>
      <c r="H5" s="9"/>
    </row>
    <row r="6" spans="1:8" ht="15.75">
      <c r="A6" s="12">
        <v>117</v>
      </c>
      <c r="B6" s="12" t="s">
        <v>41</v>
      </c>
      <c r="C6" s="8"/>
      <c r="D6" s="8">
        <v>39911</v>
      </c>
      <c r="E6" s="8">
        <v>39911</v>
      </c>
      <c r="F6" s="9"/>
      <c r="G6" s="9"/>
      <c r="H6" s="9"/>
    </row>
    <row r="7" spans="1:8" ht="15.75">
      <c r="A7" s="12">
        <v>122</v>
      </c>
      <c r="B7" s="12" t="s">
        <v>31</v>
      </c>
      <c r="C7" s="12"/>
      <c r="D7" s="8">
        <f>SUM(D8+D9+D10)</f>
        <v>332420</v>
      </c>
      <c r="E7" s="8">
        <f>SUM(E8+E9+E10)</f>
        <v>316172</v>
      </c>
      <c r="F7" s="33"/>
      <c r="G7" s="9"/>
      <c r="H7" s="33"/>
    </row>
    <row r="8" spans="1:8" ht="15">
      <c r="A8" s="12"/>
      <c r="B8" s="12" t="s">
        <v>33</v>
      </c>
      <c r="C8" s="12">
        <v>100</v>
      </c>
      <c r="D8" s="12">
        <v>240530</v>
      </c>
      <c r="E8" s="12">
        <v>226918</v>
      </c>
      <c r="F8" s="9"/>
      <c r="G8" s="9"/>
      <c r="H8" s="9"/>
    </row>
    <row r="9" spans="1:8" ht="15">
      <c r="A9" s="12"/>
      <c r="B9" s="12" t="s">
        <v>34</v>
      </c>
      <c r="C9" s="12">
        <v>200</v>
      </c>
      <c r="D9" s="12">
        <v>41627</v>
      </c>
      <c r="E9" s="12">
        <v>39076</v>
      </c>
      <c r="F9" s="9"/>
      <c r="G9" s="9"/>
      <c r="H9" s="9"/>
    </row>
    <row r="10" spans="1:8" ht="15">
      <c r="A10" s="12"/>
      <c r="B10" s="12" t="s">
        <v>35</v>
      </c>
      <c r="C10" s="12">
        <v>500</v>
      </c>
      <c r="D10" s="12">
        <v>50263</v>
      </c>
      <c r="E10" s="12">
        <v>50178</v>
      </c>
      <c r="F10" s="9"/>
      <c r="G10" s="9"/>
      <c r="H10" s="9"/>
    </row>
    <row r="11" spans="1:5" ht="15">
      <c r="A11" s="17"/>
      <c r="B11" s="18" t="s">
        <v>40</v>
      </c>
      <c r="C11" s="17"/>
      <c r="D11" s="18"/>
      <c r="E11" s="18"/>
    </row>
    <row r="12" spans="1:5" ht="15.75">
      <c r="A12" s="12">
        <v>239</v>
      </c>
      <c r="B12" s="15" t="s">
        <v>37</v>
      </c>
      <c r="C12" s="14"/>
      <c r="D12" s="8">
        <f>SUM(D15+D14+D13)</f>
        <v>16150</v>
      </c>
      <c r="E12" s="8">
        <f>SUM(E15+E14+E13)</f>
        <v>9765</v>
      </c>
    </row>
    <row r="13" spans="1:5" ht="15">
      <c r="A13" s="12"/>
      <c r="B13" s="12" t="s">
        <v>34</v>
      </c>
      <c r="C13" s="12">
        <v>200</v>
      </c>
      <c r="D13" s="12">
        <v>6580</v>
      </c>
      <c r="E13" s="12">
        <v>4440</v>
      </c>
    </row>
    <row r="14" spans="1:5" ht="15">
      <c r="A14" s="12"/>
      <c r="B14" s="12" t="s">
        <v>35</v>
      </c>
      <c r="C14" s="12">
        <v>500</v>
      </c>
      <c r="D14" s="12">
        <v>420</v>
      </c>
      <c r="E14" s="12">
        <v>216</v>
      </c>
    </row>
    <row r="15" spans="1:5" ht="15">
      <c r="A15" s="12"/>
      <c r="B15" s="12" t="s">
        <v>36</v>
      </c>
      <c r="C15" s="12">
        <v>1000</v>
      </c>
      <c r="D15" s="12">
        <v>9150</v>
      </c>
      <c r="E15" s="12">
        <v>5109</v>
      </c>
    </row>
    <row r="16" spans="1:8" ht="15.75">
      <c r="A16" s="12">
        <v>282</v>
      </c>
      <c r="B16" s="15"/>
      <c r="C16" s="14"/>
      <c r="D16" s="8">
        <f>SUM(D17+D18+D20+D19)</f>
        <v>60462</v>
      </c>
      <c r="E16" s="8">
        <f>SUM(E17+E18+E20+E19)</f>
        <v>58141</v>
      </c>
      <c r="F16" s="33"/>
      <c r="H16" s="33"/>
    </row>
    <row r="17" spans="1:8" ht="15">
      <c r="A17" s="12"/>
      <c r="B17" s="12" t="s">
        <v>33</v>
      </c>
      <c r="C17" s="12">
        <v>100</v>
      </c>
      <c r="D17" s="12">
        <v>15106</v>
      </c>
      <c r="E17" s="12">
        <v>14906</v>
      </c>
      <c r="F17" s="33"/>
      <c r="H17" s="33"/>
    </row>
    <row r="18" spans="1:8" ht="15">
      <c r="A18" s="12"/>
      <c r="B18" s="12" t="s">
        <v>34</v>
      </c>
      <c r="C18" s="12">
        <v>200</v>
      </c>
      <c r="D18" s="12">
        <v>34431</v>
      </c>
      <c r="E18" s="12">
        <v>34293</v>
      </c>
      <c r="F18" s="33"/>
      <c r="H18" s="33"/>
    </row>
    <row r="19" spans="1:8" ht="15">
      <c r="A19" s="14"/>
      <c r="B19" s="12" t="s">
        <v>35</v>
      </c>
      <c r="C19" s="12">
        <v>500</v>
      </c>
      <c r="D19" s="12">
        <v>9424</v>
      </c>
      <c r="E19" s="12">
        <v>8441</v>
      </c>
      <c r="F19" s="33"/>
      <c r="H19" s="33"/>
    </row>
    <row r="20" spans="1:8" ht="15">
      <c r="A20" s="14"/>
      <c r="B20" s="15" t="s">
        <v>36</v>
      </c>
      <c r="C20" s="15">
        <v>1000</v>
      </c>
      <c r="D20" s="15">
        <v>1501</v>
      </c>
      <c r="E20" s="15">
        <v>501</v>
      </c>
      <c r="F20" s="33"/>
      <c r="H20" s="33"/>
    </row>
    <row r="21" spans="1:8" ht="15.75">
      <c r="A21" s="12">
        <v>284</v>
      </c>
      <c r="B21" s="15" t="s">
        <v>81</v>
      </c>
      <c r="C21" s="15">
        <v>5100</v>
      </c>
      <c r="D21" s="16">
        <v>45882</v>
      </c>
      <c r="E21" s="16">
        <v>45882</v>
      </c>
      <c r="F21" s="33"/>
      <c r="H21" s="33"/>
    </row>
    <row r="22" spans="1:8" ht="15">
      <c r="A22" s="12">
        <v>285</v>
      </c>
      <c r="B22" s="15" t="s">
        <v>38</v>
      </c>
      <c r="C22" s="14"/>
      <c r="D22" s="14"/>
      <c r="E22" s="14"/>
      <c r="F22" s="33"/>
      <c r="H22" s="33"/>
    </row>
    <row r="23" spans="1:8" ht="15.75">
      <c r="A23" s="14"/>
      <c r="B23" s="15" t="s">
        <v>36</v>
      </c>
      <c r="C23" s="15">
        <v>1000</v>
      </c>
      <c r="D23" s="8">
        <v>2405</v>
      </c>
      <c r="E23" s="8"/>
      <c r="F23" s="33"/>
      <c r="H23" s="33"/>
    </row>
    <row r="24" spans="2:5" ht="15">
      <c r="B24" s="18" t="s">
        <v>42</v>
      </c>
      <c r="C24" s="17"/>
      <c r="D24" s="19"/>
      <c r="E24" s="19"/>
    </row>
    <row r="25" spans="1:5" ht="15.75">
      <c r="A25" s="12">
        <v>311</v>
      </c>
      <c r="B25" s="15" t="s">
        <v>39</v>
      </c>
      <c r="C25" s="12"/>
      <c r="D25" s="8">
        <f>SUM(D26+D27+D28+D29)</f>
        <v>452278</v>
      </c>
      <c r="E25" s="8">
        <f>SUM(E26+E27+E28+E29)</f>
        <v>445350</v>
      </c>
    </row>
    <row r="26" spans="1:8" ht="15">
      <c r="A26" s="12"/>
      <c r="B26" s="12" t="s">
        <v>33</v>
      </c>
      <c r="C26" s="12">
        <v>100</v>
      </c>
      <c r="D26" s="12">
        <v>299562</v>
      </c>
      <c r="E26" s="12">
        <v>299562</v>
      </c>
      <c r="F26" s="33"/>
      <c r="H26" s="33"/>
    </row>
    <row r="27" spans="1:8" ht="15">
      <c r="A27" s="12"/>
      <c r="B27" s="12" t="s">
        <v>34</v>
      </c>
      <c r="C27" s="12">
        <v>200</v>
      </c>
      <c r="D27" s="12">
        <v>41513</v>
      </c>
      <c r="E27" s="12">
        <v>41513</v>
      </c>
      <c r="F27" s="33"/>
      <c r="H27" s="33"/>
    </row>
    <row r="28" spans="1:8" ht="15">
      <c r="A28" s="12"/>
      <c r="B28" s="12" t="s">
        <v>35</v>
      </c>
      <c r="C28" s="12">
        <v>500</v>
      </c>
      <c r="D28" s="12">
        <v>71591</v>
      </c>
      <c r="E28" s="12">
        <v>67453</v>
      </c>
      <c r="F28" s="33"/>
      <c r="H28" s="33"/>
    </row>
    <row r="29" spans="1:8" ht="15">
      <c r="A29" s="12"/>
      <c r="B29" s="15" t="s">
        <v>36</v>
      </c>
      <c r="C29" s="12">
        <v>1000</v>
      </c>
      <c r="D29" s="12">
        <v>39612</v>
      </c>
      <c r="E29" s="12">
        <v>36822</v>
      </c>
      <c r="F29" s="33"/>
      <c r="H29" s="33"/>
    </row>
    <row r="30" spans="1:8" ht="15.75">
      <c r="A30" s="12">
        <v>322</v>
      </c>
      <c r="B30" s="12" t="s">
        <v>43</v>
      </c>
      <c r="C30" s="12"/>
      <c r="D30" s="8">
        <f>SUM(D31+D32+D33+D34+D35)</f>
        <v>1167680</v>
      </c>
      <c r="E30" s="8">
        <f>SUM(E31+E32+E33+E34+E35)</f>
        <v>1102707</v>
      </c>
      <c r="F30" s="33"/>
      <c r="H30" s="33"/>
    </row>
    <row r="31" spans="1:8" ht="15">
      <c r="A31" s="12"/>
      <c r="B31" s="12" t="s">
        <v>33</v>
      </c>
      <c r="C31" s="12">
        <v>100</v>
      </c>
      <c r="D31" s="12">
        <v>645011</v>
      </c>
      <c r="E31" s="12">
        <v>613439</v>
      </c>
      <c r="F31" s="33"/>
      <c r="H31" s="33"/>
    </row>
    <row r="32" spans="1:8" ht="15">
      <c r="A32" s="12"/>
      <c r="B32" s="12" t="s">
        <v>34</v>
      </c>
      <c r="C32" s="12">
        <v>200</v>
      </c>
      <c r="D32" s="12">
        <v>55168</v>
      </c>
      <c r="E32" s="12">
        <v>44758</v>
      </c>
      <c r="F32" s="33"/>
      <c r="H32" s="33"/>
    </row>
    <row r="33" spans="1:8" ht="15">
      <c r="A33" s="12"/>
      <c r="B33" s="12" t="s">
        <v>35</v>
      </c>
      <c r="C33" s="12">
        <v>500</v>
      </c>
      <c r="D33" s="12">
        <v>140034</v>
      </c>
      <c r="E33" s="12">
        <v>133162</v>
      </c>
      <c r="F33" s="33"/>
      <c r="H33" s="33"/>
    </row>
    <row r="34" spans="1:8" ht="15">
      <c r="A34" s="14"/>
      <c r="B34" s="15" t="s">
        <v>36</v>
      </c>
      <c r="C34" s="12">
        <v>1000</v>
      </c>
      <c r="D34" s="12">
        <v>312613</v>
      </c>
      <c r="E34" s="12">
        <v>295684</v>
      </c>
      <c r="F34" s="33"/>
      <c r="H34" s="33"/>
    </row>
    <row r="35" spans="1:8" ht="15">
      <c r="A35" s="14"/>
      <c r="B35" s="12" t="s">
        <v>50</v>
      </c>
      <c r="C35" s="21">
        <v>5200</v>
      </c>
      <c r="D35" s="12">
        <v>14854</v>
      </c>
      <c r="E35" s="12">
        <v>15664</v>
      </c>
      <c r="F35" s="33"/>
      <c r="H35" s="33"/>
    </row>
    <row r="36" spans="1:8" ht="15.75">
      <c r="A36" s="12">
        <v>326</v>
      </c>
      <c r="B36" s="15" t="s">
        <v>44</v>
      </c>
      <c r="C36" s="20"/>
      <c r="D36" s="8">
        <f>SUM(D37+D38+D39+D40+D41+D42)</f>
        <v>285455</v>
      </c>
      <c r="E36" s="8">
        <f>SUM(E37+E38+E39+E40+E41+E42)</f>
        <v>283579</v>
      </c>
      <c r="F36" s="33"/>
      <c r="H36" s="33"/>
    </row>
    <row r="37" spans="1:8" ht="15">
      <c r="A37" s="14"/>
      <c r="B37" s="12" t="s">
        <v>33</v>
      </c>
      <c r="C37" s="12">
        <v>100</v>
      </c>
      <c r="D37" s="12">
        <v>127312</v>
      </c>
      <c r="E37" s="12">
        <v>127312</v>
      </c>
      <c r="F37" s="33"/>
      <c r="H37" s="33"/>
    </row>
    <row r="38" spans="1:8" ht="15">
      <c r="A38" s="14"/>
      <c r="B38" s="12" t="s">
        <v>34</v>
      </c>
      <c r="C38" s="12">
        <v>200</v>
      </c>
      <c r="D38" s="12">
        <v>28888</v>
      </c>
      <c r="E38" s="12">
        <v>28885</v>
      </c>
      <c r="F38" s="33"/>
      <c r="H38" s="33"/>
    </row>
    <row r="39" spans="1:8" ht="15">
      <c r="A39" s="14"/>
      <c r="B39" s="12" t="s">
        <v>35</v>
      </c>
      <c r="C39" s="12">
        <v>500</v>
      </c>
      <c r="D39" s="12">
        <v>28367</v>
      </c>
      <c r="E39" s="12">
        <v>27324</v>
      </c>
      <c r="F39" s="33"/>
      <c r="H39" s="33"/>
    </row>
    <row r="40" spans="1:8" ht="15">
      <c r="A40" s="14"/>
      <c r="B40" s="15" t="s">
        <v>36</v>
      </c>
      <c r="C40" s="12">
        <v>1000</v>
      </c>
      <c r="D40" s="12">
        <v>88246</v>
      </c>
      <c r="E40" s="12">
        <v>87818</v>
      </c>
      <c r="F40" s="33"/>
      <c r="H40" s="33"/>
    </row>
    <row r="41" spans="1:8" ht="15">
      <c r="A41" s="14"/>
      <c r="B41" s="15" t="s">
        <v>49</v>
      </c>
      <c r="C41" s="12">
        <v>4000</v>
      </c>
      <c r="D41" s="12">
        <v>8842</v>
      </c>
      <c r="E41" s="12">
        <v>8494</v>
      </c>
      <c r="F41" s="33"/>
      <c r="H41" s="33"/>
    </row>
    <row r="42" spans="1:8" ht="15">
      <c r="A42" s="14"/>
      <c r="B42" s="12" t="s">
        <v>50</v>
      </c>
      <c r="C42" s="21">
        <v>5200</v>
      </c>
      <c r="D42" s="21">
        <v>3800</v>
      </c>
      <c r="E42" s="21">
        <v>3746</v>
      </c>
      <c r="F42" s="33"/>
      <c r="H42" s="33"/>
    </row>
    <row r="43" spans="1:8" ht="15.75">
      <c r="A43" s="12">
        <v>389</v>
      </c>
      <c r="B43" s="15" t="s">
        <v>45</v>
      </c>
      <c r="C43" s="29"/>
      <c r="D43" s="8">
        <f>SUM(D44+D45+D46+D47)</f>
        <v>103480</v>
      </c>
      <c r="E43" s="8">
        <f>SUM(E44+E45+E46+E47)</f>
        <v>29366</v>
      </c>
      <c r="F43" s="33"/>
      <c r="H43" s="33"/>
    </row>
    <row r="44" spans="1:8" ht="15">
      <c r="A44" s="14"/>
      <c r="B44" s="15" t="s">
        <v>33</v>
      </c>
      <c r="C44" s="15">
        <v>100</v>
      </c>
      <c r="D44" s="12">
        <v>7480</v>
      </c>
      <c r="E44" s="12">
        <v>6963</v>
      </c>
      <c r="F44" s="33"/>
      <c r="H44" s="33"/>
    </row>
    <row r="45" spans="1:5" ht="15">
      <c r="A45" s="14"/>
      <c r="B45" s="12" t="s">
        <v>34</v>
      </c>
      <c r="C45" s="12">
        <v>200</v>
      </c>
      <c r="D45" s="12">
        <v>1270</v>
      </c>
      <c r="E45" s="12">
        <v>1062</v>
      </c>
    </row>
    <row r="46" spans="1:5" ht="15">
      <c r="A46" s="14"/>
      <c r="B46" s="12" t="s">
        <v>35</v>
      </c>
      <c r="C46" s="12">
        <v>500</v>
      </c>
      <c r="D46" s="12">
        <v>1650</v>
      </c>
      <c r="E46" s="12">
        <v>1393</v>
      </c>
    </row>
    <row r="47" spans="1:5" ht="15">
      <c r="A47" s="14"/>
      <c r="B47" s="12" t="s">
        <v>36</v>
      </c>
      <c r="C47" s="12">
        <v>1000</v>
      </c>
      <c r="D47" s="12">
        <v>93080</v>
      </c>
      <c r="E47" s="12">
        <v>19948</v>
      </c>
    </row>
    <row r="48" spans="1:5" ht="15">
      <c r="A48" s="6"/>
      <c r="B48" s="11"/>
      <c r="C48" s="11"/>
      <c r="D48" s="11"/>
      <c r="E48" s="11"/>
    </row>
    <row r="49" spans="2:5" ht="15">
      <c r="B49" s="19" t="s">
        <v>46</v>
      </c>
      <c r="C49" s="17"/>
      <c r="D49" s="19"/>
      <c r="E49" s="19"/>
    </row>
    <row r="50" spans="1:8" ht="15.75">
      <c r="A50" s="12">
        <v>431</v>
      </c>
      <c r="B50" s="15" t="s">
        <v>47</v>
      </c>
      <c r="C50" s="14"/>
      <c r="D50" s="8">
        <f>SUM(D51+D52+D53+D54+D55)</f>
        <v>69673</v>
      </c>
      <c r="E50" s="8">
        <f>SUM(E51+E52+E53+E54)</f>
        <v>34672</v>
      </c>
      <c r="F50" s="33"/>
      <c r="H50" s="33"/>
    </row>
    <row r="51" spans="1:8" ht="15">
      <c r="A51" s="14"/>
      <c r="B51" s="15" t="s">
        <v>33</v>
      </c>
      <c r="C51" s="15">
        <v>100</v>
      </c>
      <c r="D51" s="12">
        <v>31490</v>
      </c>
      <c r="E51" s="12">
        <v>25330</v>
      </c>
      <c r="F51" s="33"/>
      <c r="H51" s="33"/>
    </row>
    <row r="52" spans="1:8" ht="15">
      <c r="A52" s="14"/>
      <c r="B52" s="12" t="s">
        <v>34</v>
      </c>
      <c r="C52" s="12">
        <v>200</v>
      </c>
      <c r="D52" s="12">
        <v>5800</v>
      </c>
      <c r="E52" s="12">
        <v>3664</v>
      </c>
      <c r="F52" s="33"/>
      <c r="H52" s="33"/>
    </row>
    <row r="53" spans="1:8" ht="15">
      <c r="A53" s="14"/>
      <c r="B53" s="12" t="s">
        <v>35</v>
      </c>
      <c r="C53" s="12">
        <v>500</v>
      </c>
      <c r="D53" s="12">
        <v>6880</v>
      </c>
      <c r="E53" s="12">
        <v>5124</v>
      </c>
      <c r="F53" s="33"/>
      <c r="H53" s="33"/>
    </row>
    <row r="54" spans="1:8" ht="15">
      <c r="A54" s="14"/>
      <c r="B54" s="12" t="s">
        <v>36</v>
      </c>
      <c r="C54" s="12">
        <v>1000</v>
      </c>
      <c r="D54" s="12">
        <v>25503</v>
      </c>
      <c r="E54" s="12">
        <v>554</v>
      </c>
      <c r="F54" s="33"/>
      <c r="H54" s="33"/>
    </row>
    <row r="55" spans="1:8" ht="15">
      <c r="A55" s="14"/>
      <c r="B55" s="12"/>
      <c r="C55" s="12"/>
      <c r="D55" s="12"/>
      <c r="E55" s="12"/>
      <c r="F55" s="33"/>
      <c r="H55" s="33"/>
    </row>
    <row r="56" spans="1:8" ht="15.75">
      <c r="A56" s="12">
        <v>437</v>
      </c>
      <c r="B56" s="15" t="s">
        <v>48</v>
      </c>
      <c r="C56" s="14"/>
      <c r="D56" s="8">
        <f>SUM(D57+D58+D59+D60)</f>
        <v>50911</v>
      </c>
      <c r="E56" s="8">
        <f>SUM(E57+E58+E59+E60)</f>
        <v>14434</v>
      </c>
      <c r="F56" s="33"/>
      <c r="H56" s="33"/>
    </row>
    <row r="57" spans="1:8" ht="15">
      <c r="A57" s="14"/>
      <c r="B57" s="15" t="s">
        <v>33</v>
      </c>
      <c r="C57" s="15">
        <v>100</v>
      </c>
      <c r="D57" s="12">
        <v>10880</v>
      </c>
      <c r="E57" s="12">
        <v>9672</v>
      </c>
      <c r="F57" s="33"/>
      <c r="H57" s="33"/>
    </row>
    <row r="58" spans="1:5" ht="15">
      <c r="A58" s="14"/>
      <c r="B58" s="12" t="s">
        <v>34</v>
      </c>
      <c r="C58" s="12">
        <v>200</v>
      </c>
      <c r="D58" s="12">
        <v>1435</v>
      </c>
      <c r="E58" s="12">
        <v>1433</v>
      </c>
    </row>
    <row r="59" spans="1:5" ht="15">
      <c r="A59" s="14"/>
      <c r="B59" s="12" t="s">
        <v>35</v>
      </c>
      <c r="C59" s="12">
        <v>500</v>
      </c>
      <c r="D59" s="12">
        <v>2140</v>
      </c>
      <c r="E59" s="12">
        <v>1887</v>
      </c>
    </row>
    <row r="60" spans="1:5" ht="15">
      <c r="A60" s="14"/>
      <c r="B60" s="12" t="s">
        <v>36</v>
      </c>
      <c r="C60" s="12">
        <v>1000</v>
      </c>
      <c r="D60" s="12">
        <v>36456</v>
      </c>
      <c r="E60" s="12">
        <v>1442</v>
      </c>
    </row>
    <row r="61" spans="1:8" ht="15.75">
      <c r="A61" s="12">
        <v>469</v>
      </c>
      <c r="B61" s="12" t="s">
        <v>51</v>
      </c>
      <c r="C61" s="12">
        <v>1000</v>
      </c>
      <c r="D61" s="8">
        <v>230</v>
      </c>
      <c r="E61" s="8">
        <v>230</v>
      </c>
      <c r="F61" s="30"/>
      <c r="G61" s="6"/>
      <c r="H61" s="35"/>
    </row>
    <row r="62" spans="1:8" ht="15.75">
      <c r="A62" s="12">
        <v>528</v>
      </c>
      <c r="B62" s="12" t="s">
        <v>79</v>
      </c>
      <c r="C62" s="12"/>
      <c r="D62" s="8">
        <f>SUM(D63+D64+D65)</f>
        <v>67632</v>
      </c>
      <c r="E62" s="8">
        <f>SUM(E63+E64+E65)</f>
        <v>63408</v>
      </c>
      <c r="F62" s="33"/>
      <c r="H62" s="33"/>
    </row>
    <row r="63" spans="1:5" ht="15">
      <c r="A63" s="12"/>
      <c r="B63" s="12" t="s">
        <v>34</v>
      </c>
      <c r="C63" s="12">
        <v>200</v>
      </c>
      <c r="D63" s="12">
        <v>54842</v>
      </c>
      <c r="E63" s="12">
        <v>54842</v>
      </c>
    </row>
    <row r="64" spans="1:5" ht="15">
      <c r="A64" s="12"/>
      <c r="B64" s="12" t="s">
        <v>35</v>
      </c>
      <c r="C64" s="12">
        <v>500</v>
      </c>
      <c r="D64" s="12">
        <v>5784</v>
      </c>
      <c r="E64" s="12">
        <v>5784</v>
      </c>
    </row>
    <row r="65" spans="1:5" ht="15">
      <c r="A65" s="12"/>
      <c r="B65" s="12" t="s">
        <v>36</v>
      </c>
      <c r="C65" s="12">
        <v>1000</v>
      </c>
      <c r="D65" s="12">
        <v>7006</v>
      </c>
      <c r="E65" s="12">
        <v>2782</v>
      </c>
    </row>
    <row r="66" spans="1:5" ht="15.75">
      <c r="A66" s="12">
        <v>532</v>
      </c>
      <c r="B66" s="12" t="s">
        <v>52</v>
      </c>
      <c r="C66" s="12"/>
      <c r="D66" s="8">
        <f>SUM(D67+D68)</f>
        <v>72412</v>
      </c>
      <c r="E66" s="8">
        <f>SUM(E67+E68)</f>
        <v>69373</v>
      </c>
    </row>
    <row r="67" spans="1:5" ht="15">
      <c r="A67" s="12"/>
      <c r="B67" s="15" t="s">
        <v>33</v>
      </c>
      <c r="C67" s="15">
        <v>100</v>
      </c>
      <c r="D67" s="12">
        <v>58484</v>
      </c>
      <c r="E67" s="12">
        <v>58484</v>
      </c>
    </row>
    <row r="68" spans="1:5" ht="15">
      <c r="A68" s="12"/>
      <c r="B68" s="12" t="s">
        <v>35</v>
      </c>
      <c r="C68" s="12">
        <v>500</v>
      </c>
      <c r="D68" s="12">
        <v>13928</v>
      </c>
      <c r="E68" s="12">
        <v>10889</v>
      </c>
    </row>
    <row r="69" spans="1:8" ht="15.75">
      <c r="A69" s="12">
        <v>550</v>
      </c>
      <c r="B69" s="12" t="s">
        <v>73</v>
      </c>
      <c r="C69" s="12">
        <v>5000</v>
      </c>
      <c r="D69" s="8">
        <v>18770</v>
      </c>
      <c r="E69" s="8">
        <v>18770</v>
      </c>
      <c r="F69" s="30"/>
      <c r="G69" s="6"/>
      <c r="H69" s="35"/>
    </row>
    <row r="70" spans="1:8" ht="15.75">
      <c r="A70" s="12">
        <v>589</v>
      </c>
      <c r="B70" s="12" t="s">
        <v>54</v>
      </c>
      <c r="C70" s="12">
        <v>4214</v>
      </c>
      <c r="D70" s="8">
        <v>16633</v>
      </c>
      <c r="E70" s="8">
        <v>19148</v>
      </c>
      <c r="F70" s="31"/>
      <c r="G70" s="6"/>
      <c r="H70" s="32"/>
    </row>
    <row r="71" spans="1:8" ht="15.75">
      <c r="A71" s="12">
        <v>713</v>
      </c>
      <c r="B71" s="12" t="s">
        <v>53</v>
      </c>
      <c r="C71" s="12">
        <v>1000</v>
      </c>
      <c r="D71" s="8">
        <v>6990</v>
      </c>
      <c r="E71" s="8">
        <v>3704</v>
      </c>
      <c r="F71" s="31"/>
      <c r="G71" s="6"/>
      <c r="H71" s="32"/>
    </row>
    <row r="72" spans="1:8" ht="15.75">
      <c r="A72" s="12">
        <v>738</v>
      </c>
      <c r="B72" s="12" t="s">
        <v>1</v>
      </c>
      <c r="C72" s="12">
        <v>4500</v>
      </c>
      <c r="D72" s="8">
        <v>69400</v>
      </c>
      <c r="E72" s="8">
        <v>69400</v>
      </c>
      <c r="F72" s="31"/>
      <c r="G72" s="6"/>
      <c r="H72" s="32"/>
    </row>
    <row r="73" spans="1:8" ht="15.75">
      <c r="A73" s="12">
        <v>759</v>
      </c>
      <c r="B73" s="12" t="s">
        <v>74</v>
      </c>
      <c r="C73" s="12">
        <v>1000</v>
      </c>
      <c r="D73" s="8">
        <v>508</v>
      </c>
      <c r="E73" s="8">
        <v>508</v>
      </c>
      <c r="F73" s="32"/>
      <c r="G73" s="6"/>
      <c r="H73" s="32"/>
    </row>
    <row r="74" spans="1:8" ht="15.75">
      <c r="A74" s="11"/>
      <c r="B74" s="11" t="s">
        <v>2</v>
      </c>
      <c r="C74" s="11"/>
      <c r="D74" s="13">
        <f>SUM(D73+D72+D71+D70+D69+D66+D62+D61+D56+D50+D43+D36+D30+D25+D16+D12+D7+D6+D23+D21)</f>
        <v>2879282</v>
      </c>
      <c r="E74" s="13">
        <f>SUM(E73+E72+E71+E70+E69+E66+E62+E61+E56+E50+E43+E36+E30+E25+E16+E12+E7+E6+E21)</f>
        <v>2624520</v>
      </c>
      <c r="F74" s="32"/>
      <c r="G74" s="6"/>
      <c r="H74" s="32"/>
    </row>
    <row r="75" spans="1:8" ht="15.75">
      <c r="A75" s="11"/>
      <c r="B75" s="11"/>
      <c r="C75" s="11"/>
      <c r="D75" s="13"/>
      <c r="E75" s="13"/>
      <c r="F75" s="32"/>
      <c r="G75" s="6"/>
      <c r="H75" s="32"/>
    </row>
    <row r="76" spans="1:8" ht="15.75">
      <c r="A76" s="9"/>
      <c r="B76" s="10" t="s">
        <v>77</v>
      </c>
      <c r="C76" s="13"/>
      <c r="D76" s="13"/>
      <c r="E76" s="13"/>
      <c r="F76" s="32"/>
      <c r="G76" s="6"/>
      <c r="H76" s="32"/>
    </row>
    <row r="77" spans="1:8" ht="15.75">
      <c r="A77" s="11"/>
      <c r="B77" s="11" t="s">
        <v>82</v>
      </c>
      <c r="C77" s="11"/>
      <c r="D77" s="13"/>
      <c r="E77" s="13"/>
      <c r="F77" s="32"/>
      <c r="G77" s="6"/>
      <c r="H77" s="32"/>
    </row>
    <row r="78" spans="1:8" ht="15.75">
      <c r="A78" s="11"/>
      <c r="B78" s="11"/>
      <c r="C78" s="11"/>
      <c r="D78" s="13"/>
      <c r="E78" s="13"/>
      <c r="F78" s="32"/>
      <c r="G78" s="6"/>
      <c r="H78" s="32"/>
    </row>
    <row r="79" spans="1:8" ht="15.75">
      <c r="A79" s="12"/>
      <c r="B79" s="12"/>
      <c r="C79" s="12"/>
      <c r="D79" s="29"/>
      <c r="E79" s="29" t="s">
        <v>83</v>
      </c>
      <c r="F79" s="32"/>
      <c r="G79" s="6"/>
      <c r="H79" s="32"/>
    </row>
    <row r="80" spans="1:8" ht="15.75">
      <c r="A80" s="12">
        <v>550</v>
      </c>
      <c r="B80" s="12" t="s">
        <v>73</v>
      </c>
      <c r="C80" s="12">
        <v>5000</v>
      </c>
      <c r="D80" s="8">
        <v>1100</v>
      </c>
      <c r="E80" s="8">
        <v>1100</v>
      </c>
      <c r="F80" s="32"/>
      <c r="G80" s="6"/>
      <c r="H80" s="32"/>
    </row>
    <row r="81" spans="1:8" ht="15.75">
      <c r="A81" s="12">
        <v>738</v>
      </c>
      <c r="B81" s="12" t="s">
        <v>84</v>
      </c>
      <c r="C81" s="12">
        <v>4500</v>
      </c>
      <c r="D81" s="8">
        <v>9658</v>
      </c>
      <c r="E81" s="8">
        <v>107005</v>
      </c>
      <c r="F81" s="32"/>
      <c r="G81" s="6"/>
      <c r="H81" s="32"/>
    </row>
    <row r="82" spans="1:7" ht="15.75">
      <c r="A82" s="11"/>
      <c r="B82" s="11"/>
      <c r="C82" s="11"/>
      <c r="D82" s="13">
        <f>SUM(D80:D81)</f>
        <v>10758</v>
      </c>
      <c r="E82" s="13">
        <f>SUM(E80:E81)</f>
        <v>108105</v>
      </c>
      <c r="F82" s="32"/>
      <c r="G82" s="6"/>
    </row>
    <row r="83" spans="1:7" ht="15.75">
      <c r="A83" s="11"/>
      <c r="B83" s="11"/>
      <c r="C83" s="11"/>
      <c r="D83" s="13"/>
      <c r="E83" s="13"/>
      <c r="F83" s="32"/>
      <c r="G83" s="6"/>
    </row>
    <row r="84" spans="1:7" ht="15.75">
      <c r="A84" s="11"/>
      <c r="B84" s="11"/>
      <c r="C84" s="11"/>
      <c r="D84" s="13"/>
      <c r="E84" s="13"/>
      <c r="F84" s="32"/>
      <c r="G84" s="6"/>
    </row>
    <row r="85" spans="1:7" ht="15.75">
      <c r="A85" s="11"/>
      <c r="B85" s="11"/>
      <c r="C85" s="11"/>
      <c r="D85" s="13"/>
      <c r="E85" s="13"/>
      <c r="F85" s="32"/>
      <c r="G85" s="6"/>
    </row>
    <row r="86" spans="1:7" ht="15.75">
      <c r="A86" s="11"/>
      <c r="B86" s="11"/>
      <c r="C86" s="11"/>
      <c r="D86" s="13"/>
      <c r="E86" s="13"/>
      <c r="F86" s="32"/>
      <c r="G86" s="6"/>
    </row>
    <row r="87" spans="1:5" ht="15">
      <c r="A87" s="9"/>
      <c r="B87" s="9"/>
      <c r="C87" s="9"/>
      <c r="D87" s="9"/>
      <c r="E87" s="9"/>
    </row>
    <row r="88" spans="1:5" ht="15">
      <c r="A88" s="19" t="s">
        <v>28</v>
      </c>
      <c r="B88" s="9"/>
      <c r="C88" s="9"/>
      <c r="D88" s="9"/>
      <c r="E88" s="9"/>
    </row>
    <row r="89" spans="1:5" ht="15">
      <c r="A89" s="19" t="s">
        <v>29</v>
      </c>
      <c r="B89" s="9"/>
      <c r="C89" s="9"/>
      <c r="D89" s="9"/>
      <c r="E89" s="9"/>
    </row>
    <row r="90" spans="1:5" ht="15">
      <c r="A90" s="9"/>
      <c r="B90" s="9"/>
      <c r="C90" s="9"/>
      <c r="D90" s="9"/>
      <c r="E90" s="9"/>
    </row>
    <row r="91" spans="1:5" ht="15">
      <c r="A91" s="9"/>
      <c r="B91" s="9"/>
      <c r="C91" s="9"/>
      <c r="D91" s="9"/>
      <c r="E91" s="9"/>
    </row>
    <row r="92" spans="1:5" ht="15">
      <c r="A92" s="9"/>
      <c r="B92" s="9"/>
      <c r="C92" s="9"/>
      <c r="D92" s="9"/>
      <c r="E92" s="9"/>
    </row>
    <row r="93" spans="1:5" ht="15">
      <c r="A93" s="9"/>
      <c r="B93" s="9"/>
      <c r="C93" s="9"/>
      <c r="D93" s="9"/>
      <c r="E93" s="9"/>
    </row>
    <row r="94" spans="1:5" ht="15">
      <c r="A94" s="9"/>
      <c r="B94" s="9"/>
      <c r="C94" s="9"/>
      <c r="D94" s="9"/>
      <c r="E94" s="9"/>
    </row>
    <row r="95" spans="1:5" ht="15">
      <c r="A95" s="9"/>
      <c r="B95" s="9"/>
      <c r="C95" s="9"/>
      <c r="D95" s="9"/>
      <c r="E95" s="9"/>
    </row>
    <row r="96" spans="1:5" ht="15">
      <c r="A96" s="9"/>
      <c r="B96" s="9"/>
      <c r="C96" s="9"/>
      <c r="D96" s="9"/>
      <c r="E96" s="9"/>
    </row>
    <row r="97" spans="1:5" ht="15">
      <c r="A97" s="9"/>
      <c r="B97" s="9"/>
      <c r="C97" s="9"/>
      <c r="D97" s="9"/>
      <c r="E97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3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3" width="36.140625" style="0" customWidth="1"/>
    <col min="4" max="4" width="10.28125" style="0" bestFit="1" customWidth="1"/>
    <col min="5" max="5" width="11.7109375" style="0" customWidth="1"/>
    <col min="6" max="6" width="12.00390625" style="0" customWidth="1"/>
  </cols>
  <sheetData>
    <row r="1" spans="1:7" ht="12.75">
      <c r="A1" s="6"/>
      <c r="B1" s="6"/>
      <c r="C1" s="6"/>
      <c r="D1" s="6"/>
      <c r="E1" s="6"/>
      <c r="F1" s="6"/>
      <c r="G1" s="6"/>
    </row>
    <row r="2" spans="1:7" ht="15">
      <c r="A2" s="11"/>
      <c r="B2" s="11"/>
      <c r="C2" s="11"/>
      <c r="D2" s="11"/>
      <c r="E2" s="11"/>
      <c r="F2" s="11"/>
      <c r="G2" s="6"/>
    </row>
    <row r="3" spans="1:7" ht="15">
      <c r="A3" s="11"/>
      <c r="B3" s="11"/>
      <c r="C3" s="11"/>
      <c r="D3" s="11"/>
      <c r="E3" s="11"/>
      <c r="F3" s="11"/>
      <c r="G3" s="6"/>
    </row>
    <row r="4" spans="1:7" ht="15">
      <c r="A4" s="11"/>
      <c r="B4" s="34"/>
      <c r="C4" s="11"/>
      <c r="D4" s="34"/>
      <c r="E4" s="34"/>
      <c r="F4" s="34"/>
      <c r="G4" s="6"/>
    </row>
    <row r="5" spans="1:7" ht="15.75">
      <c r="A5" s="11"/>
      <c r="B5" s="11"/>
      <c r="C5" s="11"/>
      <c r="D5" s="13"/>
      <c r="E5" s="13"/>
      <c r="F5" s="13"/>
      <c r="G5" s="6"/>
    </row>
    <row r="6" spans="1:7" ht="15.75">
      <c r="A6" s="11"/>
      <c r="B6" s="11"/>
      <c r="C6" s="11"/>
      <c r="D6" s="11"/>
      <c r="E6" s="13"/>
      <c r="F6" s="11"/>
      <c r="G6" s="6"/>
    </row>
    <row r="7" spans="1:7" ht="15">
      <c r="A7" s="11"/>
      <c r="B7" s="11"/>
      <c r="C7" s="11"/>
      <c r="D7" s="11"/>
      <c r="E7" s="11"/>
      <c r="F7" s="11"/>
      <c r="G7" s="6"/>
    </row>
    <row r="8" spans="1:7" ht="15">
      <c r="A8" s="11"/>
      <c r="B8" s="11"/>
      <c r="C8" s="11"/>
      <c r="D8" s="11"/>
      <c r="E8" s="11"/>
      <c r="F8" s="11"/>
      <c r="G8" s="6"/>
    </row>
    <row r="9" spans="1:7" ht="15">
      <c r="A9" s="11"/>
      <c r="B9" s="11"/>
      <c r="C9" s="11"/>
      <c r="D9" s="11"/>
      <c r="E9" s="11"/>
      <c r="F9" s="11"/>
      <c r="G9" s="6"/>
    </row>
    <row r="10" spans="1:7" ht="15">
      <c r="A10" s="11"/>
      <c r="B10" s="11"/>
      <c r="C10" s="11"/>
      <c r="D10" s="11"/>
      <c r="E10" s="11"/>
      <c r="F10" s="11"/>
      <c r="G10" s="6"/>
    </row>
    <row r="11" spans="1:7" ht="15">
      <c r="A11" s="11"/>
      <c r="B11" s="11"/>
      <c r="C11" s="11"/>
      <c r="D11" s="11"/>
      <c r="E11" s="11"/>
      <c r="F11" s="11"/>
      <c r="G11" s="6"/>
    </row>
    <row r="12" spans="1:7" ht="15">
      <c r="A12" s="11"/>
      <c r="B12" s="11"/>
      <c r="C12" s="11"/>
      <c r="D12" s="11"/>
      <c r="E12" s="11"/>
      <c r="F12" s="11"/>
      <c r="G12" s="6"/>
    </row>
    <row r="13" spans="1:7" ht="15">
      <c r="A13" s="11"/>
      <c r="B13" s="11"/>
      <c r="C13" s="11"/>
      <c r="D13" s="11"/>
      <c r="E13" s="11"/>
      <c r="F13" s="11"/>
      <c r="G13" s="6"/>
    </row>
    <row r="14" spans="1:7" ht="15">
      <c r="A14" s="11"/>
      <c r="B14" s="11"/>
      <c r="C14" s="11"/>
      <c r="D14" s="11"/>
      <c r="E14" s="11"/>
      <c r="F14" s="11"/>
      <c r="G14" s="6"/>
    </row>
    <row r="15" spans="1:7" ht="15">
      <c r="A15" s="11"/>
      <c r="B15" s="11"/>
      <c r="C15" s="11"/>
      <c r="D15" s="11"/>
      <c r="E15" s="11"/>
      <c r="F15" s="11"/>
      <c r="G15" s="6"/>
    </row>
    <row r="16" spans="1:7" ht="15">
      <c r="A16" s="11"/>
      <c r="B16" s="11"/>
      <c r="C16" s="11"/>
      <c r="D16" s="11"/>
      <c r="E16" s="11"/>
      <c r="F16" s="11"/>
      <c r="G16" s="6"/>
    </row>
    <row r="17" spans="1:7" ht="15">
      <c r="A17" s="11"/>
      <c r="B17" s="11"/>
      <c r="C17" s="11"/>
      <c r="D17" s="11"/>
      <c r="E17" s="11"/>
      <c r="F17" s="11"/>
      <c r="G17" s="6"/>
    </row>
    <row r="18" spans="1:6" s="6" customFormat="1" ht="15">
      <c r="A18" s="11"/>
      <c r="B18" s="11"/>
      <c r="C18" s="11"/>
      <c r="D18" s="11"/>
      <c r="E18" s="11"/>
      <c r="F18" s="11"/>
    </row>
    <row r="19" spans="1:7" ht="15.75">
      <c r="A19" s="6"/>
      <c r="B19" s="6"/>
      <c r="C19" s="35"/>
      <c r="D19" s="35"/>
      <c r="E19" s="32"/>
      <c r="F19" s="13"/>
      <c r="G19" s="6"/>
    </row>
    <row r="20" spans="1:7" ht="15">
      <c r="A20" s="6"/>
      <c r="B20" s="6"/>
      <c r="C20" s="35"/>
      <c r="D20" s="35"/>
      <c r="E20" s="35"/>
      <c r="F20" s="11"/>
      <c r="G20" s="6"/>
    </row>
    <row r="21" spans="1:7" ht="15">
      <c r="A21" s="6"/>
      <c r="B21" s="6"/>
      <c r="C21" s="11"/>
      <c r="D21" s="11"/>
      <c r="E21" s="11"/>
      <c r="F21" s="11"/>
      <c r="G21" s="6"/>
    </row>
    <row r="22" spans="1:7" ht="15">
      <c r="A22" s="6"/>
      <c r="B22" s="6"/>
      <c r="C22" s="11"/>
      <c r="D22" s="11"/>
      <c r="E22" s="11"/>
      <c r="F22" s="11"/>
      <c r="G22" s="6"/>
    </row>
    <row r="23" spans="1:7" ht="15">
      <c r="A23" s="6"/>
      <c r="B23" s="6"/>
      <c r="C23" s="11"/>
      <c r="D23" s="11"/>
      <c r="E23" s="11"/>
      <c r="F23" s="11"/>
      <c r="G23" s="6"/>
    </row>
    <row r="24" spans="1:7" ht="15">
      <c r="A24" s="6"/>
      <c r="B24" s="6"/>
      <c r="C24" s="11"/>
      <c r="D24" s="11"/>
      <c r="E24" s="11"/>
      <c r="F24" s="11"/>
      <c r="G24" s="6"/>
    </row>
    <row r="25" spans="1:7" ht="15">
      <c r="A25" s="6"/>
      <c r="B25" s="6"/>
      <c r="C25" s="11"/>
      <c r="D25" s="11"/>
      <c r="E25" s="11"/>
      <c r="F25" s="11"/>
      <c r="G25" s="6"/>
    </row>
    <row r="26" spans="1:7" ht="15">
      <c r="A26" s="6"/>
      <c r="B26" s="6"/>
      <c r="C26" s="11"/>
      <c r="D26" s="11"/>
      <c r="E26" s="11"/>
      <c r="F26" s="11"/>
      <c r="G26" s="6"/>
    </row>
    <row r="27" spans="1:7" ht="15.75">
      <c r="A27" s="6"/>
      <c r="B27" s="6"/>
      <c r="C27" s="35"/>
      <c r="D27" s="6"/>
      <c r="E27" s="13"/>
      <c r="F27" s="13"/>
      <c r="G27" s="6"/>
    </row>
    <row r="28" spans="1:7" ht="15">
      <c r="A28" s="6"/>
      <c r="B28" s="6"/>
      <c r="C28" s="11"/>
      <c r="D28" s="11"/>
      <c r="E28" s="11"/>
      <c r="F28" s="11"/>
      <c r="G28" s="6"/>
    </row>
    <row r="29" spans="1:7" ht="15">
      <c r="A29" s="6"/>
      <c r="B29" s="6"/>
      <c r="C29" s="11"/>
      <c r="D29" s="11"/>
      <c r="E29" s="11"/>
      <c r="F29" s="11"/>
      <c r="G29" s="6"/>
    </row>
    <row r="30" spans="1:7" ht="15">
      <c r="A30" s="6"/>
      <c r="B30" s="6"/>
      <c r="C30" s="11"/>
      <c r="D30" s="11"/>
      <c r="E30" s="11"/>
      <c r="F30" s="11"/>
      <c r="G30" s="6"/>
    </row>
    <row r="31" spans="1:7" ht="15">
      <c r="A31" s="6"/>
      <c r="B31" s="6"/>
      <c r="C31" s="11"/>
      <c r="D31" s="11"/>
      <c r="E31" s="11"/>
      <c r="F31" s="11"/>
      <c r="G31" s="6"/>
    </row>
    <row r="32" spans="1:7" ht="15">
      <c r="A32" s="6"/>
      <c r="B32" s="6"/>
      <c r="C32" s="11"/>
      <c r="D32" s="11"/>
      <c r="E32" s="11"/>
      <c r="F32" s="11"/>
      <c r="G32" s="6"/>
    </row>
    <row r="33" spans="1:7" ht="15">
      <c r="A33" s="6"/>
      <c r="B33" s="6"/>
      <c r="C33" s="11"/>
      <c r="D33" s="11"/>
      <c r="E33" s="11"/>
      <c r="F33" s="11"/>
      <c r="G33" s="6"/>
    </row>
    <row r="34" spans="1:7" ht="15">
      <c r="A34" s="6"/>
      <c r="B34" s="6"/>
      <c r="C34" s="11"/>
      <c r="D34" s="11"/>
      <c r="E34" s="11"/>
      <c r="F34" s="11"/>
      <c r="G34" s="6"/>
    </row>
    <row r="35" spans="1:7" ht="15.75">
      <c r="A35" s="6"/>
      <c r="B35" s="6"/>
      <c r="C35" s="6"/>
      <c r="D35" s="6"/>
      <c r="E35" s="6"/>
      <c r="F35" s="13"/>
      <c r="G35" s="6"/>
    </row>
    <row r="36" spans="1:7" ht="15.75">
      <c r="A36" s="11"/>
      <c r="B36" s="11"/>
      <c r="C36" s="11"/>
      <c r="D36" s="11"/>
      <c r="E36" s="13"/>
      <c r="F36" s="13"/>
      <c r="G36" s="6"/>
    </row>
    <row r="37" spans="1:7" ht="15">
      <c r="A37" s="11"/>
      <c r="B37" s="11"/>
      <c r="C37" s="35"/>
      <c r="D37" s="35"/>
      <c r="E37" s="11"/>
      <c r="F37" s="11"/>
      <c r="G37" s="6"/>
    </row>
    <row r="38" spans="1:7" ht="15">
      <c r="A38" s="11"/>
      <c r="B38" s="11"/>
      <c r="C38" s="35"/>
      <c r="D38" s="35"/>
      <c r="E38" s="11"/>
      <c r="F38" s="11"/>
      <c r="G38" s="6"/>
    </row>
    <row r="39" spans="1:7" ht="15">
      <c r="A39" s="11"/>
      <c r="B39" s="11"/>
      <c r="C39" s="11"/>
      <c r="D39" s="11"/>
      <c r="E39" s="11"/>
      <c r="F39" s="11"/>
      <c r="G39" s="6"/>
    </row>
    <row r="40" spans="1:7" ht="15">
      <c r="A40" s="11"/>
      <c r="B40" s="11"/>
      <c r="C40" s="11"/>
      <c r="D40" s="11"/>
      <c r="E40" s="11"/>
      <c r="F40" s="11"/>
      <c r="G40" s="6"/>
    </row>
    <row r="41" spans="1:7" ht="15">
      <c r="A41" s="11"/>
      <c r="B41" s="11"/>
      <c r="C41" s="11"/>
      <c r="D41" s="11"/>
      <c r="E41" s="11"/>
      <c r="F41" s="11"/>
      <c r="G41" s="6"/>
    </row>
    <row r="42" spans="1:7" ht="15">
      <c r="A42" s="11"/>
      <c r="B42" s="11"/>
      <c r="C42" s="11"/>
      <c r="D42" s="11"/>
      <c r="E42" s="11"/>
      <c r="F42" s="11"/>
      <c r="G42" s="6"/>
    </row>
    <row r="43" spans="1:7" ht="15">
      <c r="A43" s="6"/>
      <c r="B43" s="6"/>
      <c r="C43" s="11"/>
      <c r="D43" s="11"/>
      <c r="E43" s="11"/>
      <c r="F43" s="11"/>
      <c r="G43" s="6"/>
    </row>
    <row r="44" spans="1:7" ht="15">
      <c r="A44" s="11"/>
      <c r="B44" s="11"/>
      <c r="C44" s="11"/>
      <c r="D44" s="11"/>
      <c r="E44" s="11"/>
      <c r="F44" s="11"/>
      <c r="G44" s="6"/>
    </row>
    <row r="45" spans="1:7" ht="15.75">
      <c r="A45" s="11"/>
      <c r="B45" s="11"/>
      <c r="C45" s="11"/>
      <c r="D45" s="11"/>
      <c r="E45" s="13"/>
      <c r="F45" s="13"/>
      <c r="G45" s="6"/>
    </row>
    <row r="46" spans="1:7" ht="15">
      <c r="A46" s="11"/>
      <c r="B46" s="11"/>
      <c r="C46" s="11"/>
      <c r="D46" s="11"/>
      <c r="E46" s="11"/>
      <c r="F46" s="11"/>
      <c r="G46" s="6"/>
    </row>
    <row r="47" spans="1:7" ht="16.5" customHeight="1">
      <c r="A47" s="11"/>
      <c r="B47" s="11"/>
      <c r="C47" s="11"/>
      <c r="D47" s="11"/>
      <c r="E47" s="11"/>
      <c r="F47" s="11"/>
      <c r="G47" s="6"/>
    </row>
    <row r="48" spans="1:7" ht="15">
      <c r="A48" s="11"/>
      <c r="B48" s="34"/>
      <c r="C48" s="11"/>
      <c r="D48" s="34"/>
      <c r="E48" s="34"/>
      <c r="F48" s="34"/>
      <c r="G48" s="6"/>
    </row>
    <row r="49" spans="1:7" ht="15.75">
      <c r="A49" s="11"/>
      <c r="B49" s="11"/>
      <c r="C49" s="11"/>
      <c r="D49" s="11"/>
      <c r="E49" s="13"/>
      <c r="F49" s="13"/>
      <c r="G49" s="6"/>
    </row>
    <row r="50" spans="1:7" ht="15">
      <c r="A50" s="11"/>
      <c r="B50" s="11"/>
      <c r="C50" s="35"/>
      <c r="D50" s="35"/>
      <c r="E50" s="11"/>
      <c r="F50" s="11"/>
      <c r="G50" s="6"/>
    </row>
    <row r="51" spans="1:7" ht="15">
      <c r="A51" s="11"/>
      <c r="B51" s="11"/>
      <c r="C51" s="35"/>
      <c r="D51" s="35"/>
      <c r="E51" s="11"/>
      <c r="F51" s="11"/>
      <c r="G51" s="6"/>
    </row>
    <row r="52" spans="1:7" ht="15">
      <c r="A52" s="11"/>
      <c r="B52" s="11"/>
      <c r="C52" s="11"/>
      <c r="D52" s="11"/>
      <c r="E52" s="11"/>
      <c r="F52" s="11"/>
      <c r="G52" s="6"/>
    </row>
    <row r="53" spans="1:7" ht="15">
      <c r="A53" s="11"/>
      <c r="B53" s="11"/>
      <c r="C53" s="11"/>
      <c r="D53" s="11"/>
      <c r="E53" s="11"/>
      <c r="F53" s="11"/>
      <c r="G53" s="6"/>
    </row>
    <row r="54" spans="1:7" ht="15">
      <c r="A54" s="11"/>
      <c r="B54" s="11"/>
      <c r="C54" s="11"/>
      <c r="D54" s="11"/>
      <c r="E54" s="11"/>
      <c r="F54" s="11"/>
      <c r="G54" s="6"/>
    </row>
    <row r="55" spans="1:7" ht="15">
      <c r="A55" s="11"/>
      <c r="B55" s="11"/>
      <c r="C55" s="11"/>
      <c r="D55" s="11"/>
      <c r="E55" s="11"/>
      <c r="F55" s="11"/>
      <c r="G55" s="6"/>
    </row>
    <row r="56" spans="1:7" ht="15">
      <c r="A56" s="6"/>
      <c r="B56" s="6"/>
      <c r="C56" s="11"/>
      <c r="D56" s="11"/>
      <c r="E56" s="11"/>
      <c r="F56" s="11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5.75">
      <c r="A58" s="11"/>
      <c r="B58" s="11"/>
      <c r="C58" s="11"/>
      <c r="D58" s="11"/>
      <c r="E58" s="13"/>
      <c r="F58" s="13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5.75">
      <c r="A60" s="11"/>
      <c r="B60" s="11"/>
      <c r="C60" s="11"/>
      <c r="D60" s="11"/>
      <c r="E60" s="13"/>
      <c r="F60" s="13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5.75">
      <c r="A62" s="11"/>
      <c r="B62" s="11"/>
      <c r="C62" s="11"/>
      <c r="D62" s="11"/>
      <c r="E62" s="13"/>
      <c r="F62" s="13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5.75">
      <c r="A64" s="11"/>
      <c r="B64" s="11"/>
      <c r="C64" s="11"/>
      <c r="D64" s="11"/>
      <c r="E64" s="13"/>
      <c r="F64" s="13"/>
      <c r="G64" s="6"/>
    </row>
    <row r="65" spans="1:7" ht="15">
      <c r="A65" s="11"/>
      <c r="B65" s="11"/>
      <c r="C65" s="35"/>
      <c r="D65" s="35"/>
      <c r="E65" s="11"/>
      <c r="F65" s="11"/>
      <c r="G65" s="6"/>
    </row>
    <row r="66" spans="1:7" ht="15">
      <c r="A66" s="11"/>
      <c r="B66" s="11"/>
      <c r="C66" s="35"/>
      <c r="D66" s="35"/>
      <c r="E66" s="11"/>
      <c r="F66" s="11"/>
      <c r="G66" s="6"/>
    </row>
    <row r="67" spans="1:7" ht="15">
      <c r="A67" s="11"/>
      <c r="B67" s="11"/>
      <c r="C67" s="11"/>
      <c r="D67" s="11"/>
      <c r="E67" s="11"/>
      <c r="F67" s="11"/>
      <c r="G67" s="6"/>
    </row>
    <row r="68" spans="1:7" ht="15">
      <c r="A68" s="11"/>
      <c r="B68" s="11"/>
      <c r="C68" s="11"/>
      <c r="D68" s="11"/>
      <c r="E68" s="11"/>
      <c r="F68" s="11"/>
      <c r="G68" s="6"/>
    </row>
    <row r="69" spans="1:7" ht="15">
      <c r="A69" s="11"/>
      <c r="B69" s="11"/>
      <c r="C69" s="11"/>
      <c r="D69" s="11"/>
      <c r="E69" s="11"/>
      <c r="F69" s="11"/>
      <c r="G69" s="6"/>
    </row>
    <row r="70" spans="1:7" ht="15">
      <c r="A70" s="11"/>
      <c r="B70" s="11"/>
      <c r="C70" s="11"/>
      <c r="D70" s="11"/>
      <c r="E70" s="11"/>
      <c r="F70" s="11"/>
      <c r="G70" s="6"/>
    </row>
    <row r="71" spans="1:7" ht="15">
      <c r="A71" s="6"/>
      <c r="B71" s="6"/>
      <c r="C71" s="11"/>
      <c r="D71" s="11"/>
      <c r="E71" s="11"/>
      <c r="F71" s="11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5.75">
      <c r="A73" s="11"/>
      <c r="B73" s="11"/>
      <c r="C73" s="11"/>
      <c r="D73" s="11"/>
      <c r="E73" s="13"/>
      <c r="F73" s="13"/>
      <c r="G73" s="6"/>
    </row>
    <row r="74" spans="1:7" ht="15">
      <c r="A74" s="11"/>
      <c r="B74" s="11"/>
      <c r="C74" s="35"/>
      <c r="D74" s="35"/>
      <c r="E74" s="11"/>
      <c r="F74" s="11"/>
      <c r="G74" s="6"/>
    </row>
    <row r="75" spans="1:7" ht="15">
      <c r="A75" s="11"/>
      <c r="B75" s="11"/>
      <c r="C75" s="35"/>
      <c r="D75" s="35"/>
      <c r="E75" s="11"/>
      <c r="F75" s="11"/>
      <c r="G75" s="6"/>
    </row>
    <row r="76" spans="1:7" ht="15">
      <c r="A76" s="11"/>
      <c r="B76" s="11"/>
      <c r="C76" s="11"/>
      <c r="D76" s="11"/>
      <c r="E76" s="11"/>
      <c r="F76" s="11"/>
      <c r="G76" s="6"/>
    </row>
    <row r="77" spans="1:7" ht="15">
      <c r="A77" s="11"/>
      <c r="B77" s="11"/>
      <c r="C77" s="11"/>
      <c r="D77" s="11"/>
      <c r="E77" s="11"/>
      <c r="F77" s="11"/>
      <c r="G77" s="6"/>
    </row>
    <row r="78" spans="1:7" ht="15">
      <c r="A78" s="11"/>
      <c r="B78" s="11"/>
      <c r="C78" s="11"/>
      <c r="D78" s="11"/>
      <c r="E78" s="11"/>
      <c r="F78" s="11"/>
      <c r="G78" s="6"/>
    </row>
    <row r="79" spans="1:7" ht="15">
      <c r="A79" s="11"/>
      <c r="B79" s="11"/>
      <c r="C79" s="11"/>
      <c r="D79" s="11"/>
      <c r="E79" s="11"/>
      <c r="F79" s="11"/>
      <c r="G79" s="6"/>
    </row>
    <row r="80" spans="1:7" ht="15">
      <c r="A80" s="6"/>
      <c r="B80" s="6"/>
      <c r="C80" s="11"/>
      <c r="D80" s="11"/>
      <c r="E80" s="11"/>
      <c r="F80" s="11"/>
      <c r="G80" s="6"/>
    </row>
    <row r="81" spans="1:7" ht="15">
      <c r="A81" s="11"/>
      <c r="B81" s="11"/>
      <c r="C81" s="11"/>
      <c r="D81" s="11"/>
      <c r="E81" s="11"/>
      <c r="F81" s="11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5.75">
      <c r="A83" s="11"/>
      <c r="B83" s="11"/>
      <c r="C83" s="11"/>
      <c r="D83" s="11"/>
      <c r="E83" s="13"/>
      <c r="F83" s="13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5.75">
      <c r="A85" s="11"/>
      <c r="B85" s="11"/>
      <c r="C85" s="11"/>
      <c r="D85" s="11"/>
      <c r="E85" s="13"/>
      <c r="F85" s="13"/>
      <c r="G85" s="6"/>
    </row>
    <row r="86" spans="1:7" ht="15">
      <c r="A86" s="11"/>
      <c r="B86" s="11"/>
      <c r="C86" s="11"/>
      <c r="D86" s="11"/>
      <c r="E86" s="11"/>
      <c r="F86" s="11"/>
      <c r="G86" s="6"/>
    </row>
    <row r="87" spans="1:7" ht="15">
      <c r="A87" s="11"/>
      <c r="B87" s="11"/>
      <c r="C87" s="11"/>
      <c r="D87" s="11"/>
      <c r="E87" s="11"/>
      <c r="F87" s="11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5.75">
      <c r="A89" s="11"/>
      <c r="B89" s="11"/>
      <c r="C89" s="11"/>
      <c r="D89" s="11"/>
      <c r="E89" s="13"/>
      <c r="F89" s="13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5.75">
      <c r="A91" s="11"/>
      <c r="B91" s="11"/>
      <c r="C91" s="11"/>
      <c r="D91" s="11"/>
      <c r="E91" s="13"/>
      <c r="F91" s="13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7" ht="15.75">
      <c r="A93" s="11"/>
      <c r="B93" s="11"/>
      <c r="C93" s="11"/>
      <c r="D93" s="11"/>
      <c r="E93" s="13"/>
      <c r="F93" s="13"/>
      <c r="G93" s="6"/>
    </row>
    <row r="94" spans="1:7" ht="12.75">
      <c r="A94" s="6"/>
      <c r="B94" s="6"/>
      <c r="C94" s="6"/>
      <c r="D94" s="6"/>
      <c r="E94" s="6"/>
      <c r="F94" s="6"/>
      <c r="G94" s="6"/>
    </row>
    <row r="95" spans="1:7" ht="15.75">
      <c r="A95" s="36"/>
      <c r="B95" s="13"/>
      <c r="C95" s="13"/>
      <c r="D95" s="6"/>
      <c r="E95" s="6"/>
      <c r="F95" s="6"/>
      <c r="G95" s="6"/>
    </row>
    <row r="96" spans="1:7" ht="15.75">
      <c r="A96" s="36"/>
      <c r="B96" s="13"/>
      <c r="C96" s="13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  <row r="98" spans="1:7" ht="12.75">
      <c r="A98" s="6"/>
      <c r="B98" s="6"/>
      <c r="C98" s="6"/>
      <c r="D98" s="6"/>
      <c r="E98" s="6"/>
      <c r="F98" s="6"/>
      <c r="G98" s="6"/>
    </row>
    <row r="99" spans="1:7" ht="12.75">
      <c r="A99" s="6"/>
      <c r="B99" s="6"/>
      <c r="C99" s="6"/>
      <c r="D99" s="6"/>
      <c r="E99" s="6"/>
      <c r="F99" s="6"/>
      <c r="G99" s="6"/>
    </row>
    <row r="100" spans="1:7" ht="12.75">
      <c r="A100" s="6"/>
      <c r="B100" s="6"/>
      <c r="C100" s="6"/>
      <c r="D100" s="6"/>
      <c r="E100" s="6"/>
      <c r="F100" s="6"/>
      <c r="G100" s="6"/>
    </row>
    <row r="101" spans="1:7" ht="12.75">
      <c r="A101" s="6"/>
      <c r="B101" s="6"/>
      <c r="C101" s="6"/>
      <c r="D101" s="6"/>
      <c r="E101" s="6"/>
      <c r="F101" s="6"/>
      <c r="G101" s="6"/>
    </row>
    <row r="102" spans="1:7" ht="12.75">
      <c r="A102" s="6"/>
      <c r="B102" s="6"/>
      <c r="C102" s="6"/>
      <c r="D102" s="6"/>
      <c r="E102" s="6"/>
      <c r="F102" s="6"/>
      <c r="G102" s="6"/>
    </row>
    <row r="103" spans="1:7" ht="12.75">
      <c r="A103" s="6"/>
      <c r="B103" s="6"/>
      <c r="C103" s="6"/>
      <c r="D103" s="6"/>
      <c r="E103" s="6"/>
      <c r="F103" s="6"/>
      <c r="G103" s="6"/>
    </row>
    <row r="104" spans="1:7" ht="12.75">
      <c r="A104" s="6"/>
      <c r="B104" s="6"/>
      <c r="C104" s="6"/>
      <c r="D104" s="6"/>
      <c r="E104" s="6"/>
      <c r="F104" s="6"/>
      <c r="G104" s="6"/>
    </row>
    <row r="105" spans="1:7" ht="12.75">
      <c r="A105" s="6"/>
      <c r="B105" s="6"/>
      <c r="C105" s="6"/>
      <c r="D105" s="6"/>
      <c r="E105" s="6"/>
      <c r="F105" s="6"/>
      <c r="G105" s="6"/>
    </row>
    <row r="106" spans="1:7" ht="12.75">
      <c r="A106" s="6"/>
      <c r="B106" s="6"/>
      <c r="C106" s="6"/>
      <c r="D106" s="6"/>
      <c r="E106" s="6"/>
      <c r="F106" s="6"/>
      <c r="G106" s="6"/>
    </row>
    <row r="107" spans="1:7" ht="12.75">
      <c r="A107" s="6"/>
      <c r="B107" s="6"/>
      <c r="C107" s="6"/>
      <c r="D107" s="6"/>
      <c r="E107" s="6"/>
      <c r="F107" s="6"/>
      <c r="G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2.75">
      <c r="A141" s="6"/>
      <c r="B141" s="6"/>
      <c r="C141" s="6"/>
      <c r="D141" s="6"/>
      <c r="E141" s="6"/>
      <c r="F141" s="6"/>
      <c r="G141" s="6"/>
    </row>
    <row r="142" spans="1:7" ht="12.75">
      <c r="A142" s="6"/>
      <c r="B142" s="6"/>
      <c r="C142" s="6"/>
      <c r="D142" s="6"/>
      <c r="E142" s="6"/>
      <c r="F142" s="6"/>
      <c r="G142" s="6"/>
    </row>
    <row r="143" spans="1:7" ht="12.75">
      <c r="A143" s="6"/>
      <c r="B143" s="6"/>
      <c r="C143" s="6"/>
      <c r="D143" s="6"/>
      <c r="E143" s="6"/>
      <c r="F143" s="6"/>
      <c r="G143" s="6"/>
    </row>
    <row r="144" spans="1:7" ht="12.75">
      <c r="A144" s="6"/>
      <c r="B144" s="6"/>
      <c r="C144" s="6"/>
      <c r="D144" s="6"/>
      <c r="E144" s="6"/>
      <c r="F144" s="6"/>
      <c r="G144" s="6"/>
    </row>
    <row r="145" spans="1:7" ht="12.75">
      <c r="A145" s="6"/>
      <c r="B145" s="6"/>
      <c r="C145" s="6"/>
      <c r="D145" s="6"/>
      <c r="E145" s="6"/>
      <c r="F145" s="6"/>
      <c r="G145" s="6"/>
    </row>
    <row r="146" spans="1:7" ht="12.75">
      <c r="A146" s="6"/>
      <c r="B146" s="6"/>
      <c r="C146" s="6"/>
      <c r="D146" s="6"/>
      <c r="E146" s="6"/>
      <c r="F146" s="6"/>
      <c r="G146" s="6"/>
    </row>
    <row r="147" spans="1:7" ht="12.75">
      <c r="A147" s="6"/>
      <c r="B147" s="6"/>
      <c r="C147" s="6"/>
      <c r="D147" s="6"/>
      <c r="E147" s="6"/>
      <c r="F147" s="6"/>
      <c r="G147" s="6"/>
    </row>
    <row r="148" spans="1:7" ht="12.75">
      <c r="A148" s="6"/>
      <c r="B148" s="6"/>
      <c r="C148" s="6"/>
      <c r="D148" s="6"/>
      <c r="E148" s="6"/>
      <c r="F148" s="6"/>
      <c r="G148" s="6"/>
    </row>
    <row r="149" spans="1:7" ht="12.75">
      <c r="A149" s="6"/>
      <c r="B149" s="6"/>
      <c r="C149" s="6"/>
      <c r="D149" s="6"/>
      <c r="E149" s="6"/>
      <c r="F149" s="6"/>
      <c r="G149" s="6"/>
    </row>
    <row r="150" spans="1:7" ht="12.75">
      <c r="A150" s="6"/>
      <c r="B150" s="6"/>
      <c r="C150" s="6"/>
      <c r="D150" s="6"/>
      <c r="E150" s="6"/>
      <c r="F150" s="6"/>
      <c r="G150" s="6"/>
    </row>
    <row r="151" spans="1:7" ht="12.75">
      <c r="A151" s="6"/>
      <c r="B151" s="6"/>
      <c r="C151" s="6"/>
      <c r="D151" s="6"/>
      <c r="E151" s="6"/>
      <c r="F151" s="6"/>
      <c r="G151" s="6"/>
    </row>
    <row r="152" spans="1:7" ht="12.75">
      <c r="A152" s="6"/>
      <c r="B152" s="6"/>
      <c r="C152" s="6"/>
      <c r="D152" s="6"/>
      <c r="E152" s="6"/>
      <c r="F152" s="6"/>
      <c r="G152" s="6"/>
    </row>
    <row r="153" spans="1:7" ht="12.75">
      <c r="A153" s="6"/>
      <c r="B153" s="6"/>
      <c r="C153" s="6"/>
      <c r="D153" s="6"/>
      <c r="E153" s="6"/>
      <c r="F153" s="6"/>
      <c r="G153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3.57421875" style="0" customWidth="1"/>
    <col min="2" max="2" width="32.28125" style="0" customWidth="1"/>
    <col min="3" max="4" width="9.8515625" style="0" customWidth="1"/>
    <col min="5" max="5" width="10.8515625" style="0" customWidth="1"/>
    <col min="6" max="6" width="11.28125" style="0" customWidth="1"/>
    <col min="7" max="7" width="10.140625" style="0" customWidth="1"/>
  </cols>
  <sheetData>
    <row r="1" spans="1:7" ht="15.75">
      <c r="A1" s="9"/>
      <c r="B1" s="10" t="s">
        <v>67</v>
      </c>
      <c r="C1" s="9"/>
      <c r="D1" s="9" t="s">
        <v>65</v>
      </c>
      <c r="E1" s="9"/>
      <c r="F1" s="9"/>
      <c r="G1" s="9"/>
    </row>
    <row r="2" spans="1:7" ht="15.75">
      <c r="A2" s="9"/>
      <c r="B2" s="10"/>
      <c r="C2" s="9"/>
      <c r="D2" s="9"/>
      <c r="E2" s="9"/>
      <c r="F2" s="9"/>
      <c r="G2" s="9"/>
    </row>
    <row r="3" spans="1:7" ht="28.5">
      <c r="A3" s="12"/>
      <c r="B3" s="12"/>
      <c r="C3" s="24">
        <v>2011</v>
      </c>
      <c r="D3" s="25" t="s">
        <v>59</v>
      </c>
      <c r="E3" s="25" t="s">
        <v>60</v>
      </c>
      <c r="F3" s="25" t="s">
        <v>61</v>
      </c>
      <c r="G3" s="27" t="s">
        <v>58</v>
      </c>
    </row>
    <row r="4" spans="1:7" ht="15.75">
      <c r="A4" s="26">
        <v>1</v>
      </c>
      <c r="B4" s="26" t="s">
        <v>4</v>
      </c>
      <c r="C4" s="8">
        <f>SUM(C10+C9+C8+C7+C6+C5)</f>
        <v>76070</v>
      </c>
      <c r="D4" s="8">
        <f>SUM(D10+D9+D8+D7+D6+D5)</f>
        <v>78618</v>
      </c>
      <c r="E4" s="8">
        <f>SUM(E10+E9+E8+E7+E6+E5)</f>
        <v>78323</v>
      </c>
      <c r="F4" s="8">
        <f>SUM(F10+F9+F8+F7+F6+F5)</f>
        <v>107756</v>
      </c>
      <c r="G4" s="8">
        <f>SUM(G10+G9+G8+G7+G6+G5)</f>
        <v>84193</v>
      </c>
    </row>
    <row r="5" spans="1:7" ht="15">
      <c r="A5" s="12"/>
      <c r="B5" s="12" t="s">
        <v>7</v>
      </c>
      <c r="C5" s="2">
        <v>4835</v>
      </c>
      <c r="D5" s="2">
        <v>4213</v>
      </c>
      <c r="E5" s="2">
        <v>3165</v>
      </c>
      <c r="F5" s="2">
        <v>3412</v>
      </c>
      <c r="G5" s="2">
        <v>3500</v>
      </c>
    </row>
    <row r="6" spans="1:7" ht="15">
      <c r="A6" s="12"/>
      <c r="B6" s="12" t="s">
        <v>8</v>
      </c>
      <c r="C6" s="2">
        <v>23707</v>
      </c>
      <c r="D6" s="2">
        <v>26795</v>
      </c>
      <c r="E6" s="2">
        <v>23230</v>
      </c>
      <c r="F6" s="2">
        <v>24172</v>
      </c>
      <c r="G6" s="2">
        <v>26000</v>
      </c>
    </row>
    <row r="7" spans="1:7" ht="15">
      <c r="A7" s="12"/>
      <c r="B7" s="12" t="s">
        <v>9</v>
      </c>
      <c r="C7" s="2">
        <v>27803</v>
      </c>
      <c r="D7" s="2">
        <v>32586</v>
      </c>
      <c r="E7" s="2">
        <v>35172</v>
      </c>
      <c r="F7" s="2">
        <v>34755</v>
      </c>
      <c r="G7" s="2">
        <v>36000</v>
      </c>
    </row>
    <row r="8" spans="1:7" ht="15">
      <c r="A8" s="12"/>
      <c r="B8" s="12" t="s">
        <v>10</v>
      </c>
      <c r="C8" s="2">
        <v>19272</v>
      </c>
      <c r="D8" s="2">
        <v>14587</v>
      </c>
      <c r="E8" s="2">
        <v>16665</v>
      </c>
      <c r="F8" s="2">
        <v>45262</v>
      </c>
      <c r="G8" s="2">
        <v>18500</v>
      </c>
    </row>
    <row r="9" spans="1:7" ht="15">
      <c r="A9" s="12"/>
      <c r="B9" s="12" t="s">
        <v>56</v>
      </c>
      <c r="C9" s="2"/>
      <c r="D9" s="2">
        <v>311</v>
      </c>
      <c r="E9" s="2">
        <v>31</v>
      </c>
      <c r="F9" s="2">
        <v>13</v>
      </c>
      <c r="G9" s="2">
        <v>43</v>
      </c>
    </row>
    <row r="10" spans="1:7" ht="15">
      <c r="A10" s="12"/>
      <c r="B10" s="12" t="s">
        <v>11</v>
      </c>
      <c r="C10" s="2">
        <v>453</v>
      </c>
      <c r="D10" s="2">
        <v>126</v>
      </c>
      <c r="E10" s="2">
        <v>60</v>
      </c>
      <c r="F10" s="2">
        <v>142</v>
      </c>
      <c r="G10" s="2">
        <v>150</v>
      </c>
    </row>
    <row r="11" spans="1:7" ht="15.75">
      <c r="A11" s="26">
        <v>2</v>
      </c>
      <c r="B11" s="26" t="s">
        <v>5</v>
      </c>
      <c r="C11" s="8">
        <f>SUM(C12:C28)</f>
        <v>202216</v>
      </c>
      <c r="D11" s="8">
        <f>SUM(D12:D28)</f>
        <v>173862</v>
      </c>
      <c r="E11" s="8">
        <f>SUM(E12:E28)</f>
        <v>258993</v>
      </c>
      <c r="F11" s="8">
        <f>SUM(F12:F28)</f>
        <v>262705</v>
      </c>
      <c r="G11" s="8">
        <f>SUM(G12:G28)</f>
        <v>172890</v>
      </c>
    </row>
    <row r="12" spans="1:7" ht="15">
      <c r="A12" s="12"/>
      <c r="B12" s="12" t="s">
        <v>12</v>
      </c>
      <c r="C12" s="2">
        <v>10596</v>
      </c>
      <c r="D12" s="2">
        <v>10655</v>
      </c>
      <c r="E12" s="2">
        <v>14162</v>
      </c>
      <c r="F12" s="2">
        <v>11762</v>
      </c>
      <c r="G12" s="2">
        <v>13000</v>
      </c>
    </row>
    <row r="13" spans="1:7" ht="15">
      <c r="A13" s="12"/>
      <c r="B13" s="12" t="s">
        <v>13</v>
      </c>
      <c r="C13" s="2">
        <v>2872</v>
      </c>
      <c r="D13" s="2">
        <v>2165</v>
      </c>
      <c r="E13" s="2">
        <v>7336</v>
      </c>
      <c r="F13" s="2">
        <v>7424</v>
      </c>
      <c r="G13" s="2">
        <v>8000</v>
      </c>
    </row>
    <row r="14" spans="1:7" ht="15">
      <c r="A14" s="12"/>
      <c r="B14" s="12" t="s">
        <v>14</v>
      </c>
      <c r="C14" s="2">
        <v>434</v>
      </c>
      <c r="D14" s="2">
        <v>119</v>
      </c>
      <c r="E14" s="2">
        <v>65</v>
      </c>
      <c r="F14" s="2">
        <v>65</v>
      </c>
      <c r="G14" s="2">
        <v>100</v>
      </c>
    </row>
    <row r="15" spans="1:7" ht="15">
      <c r="A15" s="12"/>
      <c r="B15" s="12" t="s">
        <v>15</v>
      </c>
      <c r="C15" s="2">
        <v>15304</v>
      </c>
      <c r="D15" s="2">
        <v>16058</v>
      </c>
      <c r="E15" s="2">
        <v>21288</v>
      </c>
      <c r="F15" s="2">
        <v>24477</v>
      </c>
      <c r="G15" s="2">
        <v>26000</v>
      </c>
    </row>
    <row r="16" spans="1:7" ht="15">
      <c r="A16" s="12"/>
      <c r="B16" s="12" t="s">
        <v>16</v>
      </c>
      <c r="C16" s="2">
        <v>19296</v>
      </c>
      <c r="D16" s="2">
        <v>18764</v>
      </c>
      <c r="E16" s="2">
        <v>19081</v>
      </c>
      <c r="F16" s="2">
        <v>19976</v>
      </c>
      <c r="G16" s="2">
        <v>21000</v>
      </c>
    </row>
    <row r="17" spans="1:7" ht="15">
      <c r="A17" s="12"/>
      <c r="B17" s="12" t="s">
        <v>17</v>
      </c>
      <c r="C17" s="2">
        <v>832</v>
      </c>
      <c r="D17" s="2">
        <v>791</v>
      </c>
      <c r="E17" s="2">
        <v>1780</v>
      </c>
      <c r="F17" s="2">
        <v>992</v>
      </c>
      <c r="G17" s="2">
        <v>1500</v>
      </c>
    </row>
    <row r="18" spans="1:7" ht="15">
      <c r="A18" s="12"/>
      <c r="B18" s="12" t="s">
        <v>18</v>
      </c>
      <c r="C18" s="2">
        <v>78628</v>
      </c>
      <c r="D18" s="2">
        <v>90855</v>
      </c>
      <c r="E18" s="2">
        <v>70022</v>
      </c>
      <c r="F18" s="2">
        <v>75479</v>
      </c>
      <c r="G18" s="2">
        <v>79500</v>
      </c>
    </row>
    <row r="19" spans="1:7" ht="15">
      <c r="A19" s="12"/>
      <c r="B19" s="12" t="s">
        <v>19</v>
      </c>
      <c r="C19" s="2">
        <v>2801</v>
      </c>
      <c r="D19" s="2">
        <v>2587</v>
      </c>
      <c r="E19" s="2">
        <v>2384</v>
      </c>
      <c r="F19" s="2">
        <v>1488</v>
      </c>
      <c r="G19" s="2">
        <v>1600</v>
      </c>
    </row>
    <row r="20" spans="1:7" ht="15">
      <c r="A20" s="12"/>
      <c r="B20" s="12" t="s">
        <v>20</v>
      </c>
      <c r="C20" s="2">
        <v>9980</v>
      </c>
      <c r="D20" s="2">
        <v>8275</v>
      </c>
      <c r="E20" s="2">
        <v>9571</v>
      </c>
      <c r="F20" s="2">
        <v>20206</v>
      </c>
      <c r="G20" s="2">
        <v>12000</v>
      </c>
    </row>
    <row r="21" spans="1:7" ht="15">
      <c r="A21" s="12"/>
      <c r="B21" s="12" t="s">
        <v>21</v>
      </c>
      <c r="C21" s="2">
        <v>1172</v>
      </c>
      <c r="D21" s="2">
        <v>221</v>
      </c>
      <c r="E21" s="2">
        <v>2350</v>
      </c>
      <c r="F21" s="2">
        <v>2143</v>
      </c>
      <c r="G21" s="2">
        <v>2500</v>
      </c>
    </row>
    <row r="22" spans="1:7" ht="15">
      <c r="A22" s="12"/>
      <c r="B22" s="12" t="s">
        <v>22</v>
      </c>
      <c r="C22" s="2">
        <v>6769</v>
      </c>
      <c r="D22" s="2">
        <v>12804</v>
      </c>
      <c r="E22" s="2">
        <v>7057</v>
      </c>
      <c r="F22" s="2">
        <v>7153</v>
      </c>
      <c r="G22" s="2">
        <v>8300</v>
      </c>
    </row>
    <row r="23" spans="1:7" ht="15">
      <c r="A23" s="12"/>
      <c r="B23" s="12" t="s">
        <v>23</v>
      </c>
      <c r="C23" s="2">
        <v>6072</v>
      </c>
      <c r="D23" s="2">
        <v>2732</v>
      </c>
      <c r="E23" s="2">
        <v>2099</v>
      </c>
      <c r="F23" s="2">
        <v>1388</v>
      </c>
      <c r="G23" s="2">
        <v>1500</v>
      </c>
    </row>
    <row r="24" spans="1:7" ht="15">
      <c r="A24" s="12"/>
      <c r="B24" s="12" t="s">
        <v>24</v>
      </c>
      <c r="C24" s="2">
        <v>-1060</v>
      </c>
      <c r="D24" s="2">
        <v>-454</v>
      </c>
      <c r="E24" s="2">
        <v>-2447</v>
      </c>
      <c r="F24" s="2">
        <v>-2385</v>
      </c>
      <c r="G24" s="2">
        <v>-2110</v>
      </c>
    </row>
    <row r="25" spans="1:7" ht="15">
      <c r="A25" s="12"/>
      <c r="B25" s="12" t="s">
        <v>64</v>
      </c>
      <c r="C25" s="2"/>
      <c r="D25" s="2"/>
      <c r="E25" s="2">
        <v>25700</v>
      </c>
      <c r="F25" s="2">
        <v>8800</v>
      </c>
      <c r="G25" s="2"/>
    </row>
    <row r="26" spans="1:7" ht="15">
      <c r="A26" s="12"/>
      <c r="B26" s="12" t="s">
        <v>57</v>
      </c>
      <c r="C26" s="2"/>
      <c r="D26" s="2">
        <v>3800</v>
      </c>
      <c r="E26" s="2">
        <v>6934</v>
      </c>
      <c r="F26" s="2">
        <v>3325</v>
      </c>
      <c r="G26" s="2"/>
    </row>
    <row r="27" spans="1:7" ht="15">
      <c r="A27" s="12"/>
      <c r="B27" s="12" t="s">
        <v>25</v>
      </c>
      <c r="C27" s="2">
        <v>35994</v>
      </c>
      <c r="D27" s="2">
        <v>3440</v>
      </c>
      <c r="E27" s="2">
        <v>69751</v>
      </c>
      <c r="F27" s="2">
        <v>79612</v>
      </c>
      <c r="G27" s="2"/>
    </row>
    <row r="28" spans="1:7" ht="15">
      <c r="A28" s="12"/>
      <c r="B28" s="12" t="s">
        <v>26</v>
      </c>
      <c r="C28" s="2">
        <v>12526</v>
      </c>
      <c r="D28" s="2">
        <v>1050</v>
      </c>
      <c r="E28" s="2">
        <v>1860</v>
      </c>
      <c r="F28" s="2">
        <v>800</v>
      </c>
      <c r="G28" s="2"/>
    </row>
    <row r="29" spans="1:7" ht="15.75">
      <c r="A29" s="26"/>
      <c r="B29" s="26" t="s">
        <v>27</v>
      </c>
      <c r="C29" s="8">
        <f>SUM(C4+C11)</f>
        <v>278286</v>
      </c>
      <c r="D29" s="8">
        <f>SUM(D4+D11)</f>
        <v>252480</v>
      </c>
      <c r="E29" s="8">
        <f>SUM(E4+E11)</f>
        <v>337316</v>
      </c>
      <c r="F29" s="8">
        <f>SUM(F4+F11)</f>
        <v>370461</v>
      </c>
      <c r="G29" s="8">
        <f>SUM(G4+G11)</f>
        <v>257083</v>
      </c>
    </row>
    <row r="30" spans="1:7" ht="15.75">
      <c r="A30" s="8">
        <v>3</v>
      </c>
      <c r="B30" s="8" t="s">
        <v>62</v>
      </c>
      <c r="C30" s="8">
        <f>SUM(C31+C32)</f>
        <v>428600</v>
      </c>
      <c r="D30" s="8">
        <f>SUM(D31+D32)</f>
        <v>428200</v>
      </c>
      <c r="E30" s="8">
        <f>SUM(E31+E32)</f>
        <v>460100</v>
      </c>
      <c r="F30" s="8">
        <f>SUM(F31+F32+F33)</f>
        <v>747398</v>
      </c>
      <c r="G30" s="8">
        <f>SUM(G31+G32)</f>
        <v>521700</v>
      </c>
    </row>
    <row r="31" spans="1:7" ht="15.75">
      <c r="A31" s="8"/>
      <c r="B31" s="15" t="s">
        <v>63</v>
      </c>
      <c r="C31" s="12">
        <v>356200</v>
      </c>
      <c r="D31" s="28">
        <v>356200</v>
      </c>
      <c r="E31" s="28">
        <v>360800</v>
      </c>
      <c r="F31" s="28">
        <v>378300</v>
      </c>
      <c r="G31" s="28">
        <v>393500</v>
      </c>
    </row>
    <row r="32" spans="1:7" ht="15.75">
      <c r="A32" s="8"/>
      <c r="B32" s="15" t="s">
        <v>6</v>
      </c>
      <c r="C32" s="12">
        <v>72400</v>
      </c>
      <c r="D32" s="28">
        <v>72000</v>
      </c>
      <c r="E32" s="28">
        <v>99300</v>
      </c>
      <c r="F32" s="28">
        <v>119100</v>
      </c>
      <c r="G32" s="28">
        <v>128200</v>
      </c>
    </row>
    <row r="33" spans="1:7" ht="15.75">
      <c r="A33" s="8"/>
      <c r="B33" s="15"/>
      <c r="C33" s="12"/>
      <c r="D33" s="28"/>
      <c r="E33" s="28"/>
      <c r="F33" s="28">
        <v>249998</v>
      </c>
      <c r="G33" s="28"/>
    </row>
    <row r="34" spans="1:7" ht="15.75">
      <c r="A34" s="8">
        <v>4</v>
      </c>
      <c r="B34" s="16" t="s">
        <v>66</v>
      </c>
      <c r="C34" s="8">
        <f>SUM(C35-C36)</f>
        <v>-4438</v>
      </c>
      <c r="D34" s="8">
        <f>SUM(D35-D36)</f>
        <v>-11820</v>
      </c>
      <c r="E34" s="8">
        <f>SUM(E35-E36)</f>
        <v>-17343</v>
      </c>
      <c r="F34" s="8">
        <v>-54697</v>
      </c>
      <c r="G34" s="8">
        <f>SUM(G35-G36)</f>
        <v>-75000</v>
      </c>
    </row>
    <row r="35" spans="1:7" ht="15.75">
      <c r="A35" s="8"/>
      <c r="B35" s="15" t="s">
        <v>70</v>
      </c>
      <c r="C35" s="12">
        <v>-4438</v>
      </c>
      <c r="D35" s="12">
        <v>-11820</v>
      </c>
      <c r="E35" s="12">
        <v>-17343</v>
      </c>
      <c r="F35" s="12">
        <v>-64406</v>
      </c>
      <c r="G35" s="12">
        <v>-75000</v>
      </c>
    </row>
    <row r="36" spans="1:7" ht="15.75">
      <c r="A36" s="8"/>
      <c r="B36" s="15" t="s">
        <v>71</v>
      </c>
      <c r="C36" s="12"/>
      <c r="D36" s="12"/>
      <c r="E36" s="12"/>
      <c r="F36" s="12">
        <v>9709</v>
      </c>
      <c r="G36" s="12"/>
    </row>
    <row r="37" spans="1:7" ht="15.75">
      <c r="A37" s="8">
        <v>5</v>
      </c>
      <c r="B37" s="16" t="s">
        <v>3</v>
      </c>
      <c r="C37" s="8">
        <v>62639</v>
      </c>
      <c r="D37" s="8">
        <v>1998</v>
      </c>
      <c r="E37" s="8">
        <v>14150</v>
      </c>
      <c r="F37" s="8">
        <v>74810</v>
      </c>
      <c r="G37" s="8">
        <v>139517</v>
      </c>
    </row>
    <row r="38" spans="1:7" ht="15">
      <c r="A38" s="14"/>
      <c r="B38" s="15" t="s">
        <v>68</v>
      </c>
      <c r="C38" s="12">
        <v>111196</v>
      </c>
      <c r="D38" s="12">
        <v>48557</v>
      </c>
      <c r="E38" s="12">
        <v>50555</v>
      </c>
      <c r="F38" s="12">
        <v>64707</v>
      </c>
      <c r="G38" s="12">
        <v>139517</v>
      </c>
    </row>
    <row r="39" spans="1:7" ht="15">
      <c r="A39" s="14"/>
      <c r="B39" s="15" t="s">
        <v>69</v>
      </c>
      <c r="C39" s="12">
        <v>48557</v>
      </c>
      <c r="D39" s="12">
        <v>50555</v>
      </c>
      <c r="E39" s="12">
        <v>64705</v>
      </c>
      <c r="F39" s="12">
        <v>139517</v>
      </c>
      <c r="G39" s="12"/>
    </row>
    <row r="40" spans="1:7" ht="15.75">
      <c r="A40" s="14"/>
      <c r="B40" s="8" t="s">
        <v>2</v>
      </c>
      <c r="C40" s="8">
        <f>SUM(C29+C30+C34+C37)</f>
        <v>765087</v>
      </c>
      <c r="D40" s="8">
        <f>SUM(D29+D30+D34+D37)</f>
        <v>670858</v>
      </c>
      <c r="E40" s="8">
        <f>SUM(E29+E30+E34+E37)</f>
        <v>794223</v>
      </c>
      <c r="F40" s="8">
        <f>SUM(F29+F30+F34+F37)</f>
        <v>1137972</v>
      </c>
      <c r="G40" s="8">
        <f>SUM(G29+G30+G34+G37)</f>
        <v>843300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Veselin Vidolov</dc:creator>
  <cp:keywords/>
  <dc:description/>
  <cp:lastModifiedBy>Vesselin Vidolov</cp:lastModifiedBy>
  <cp:lastPrinted>2018-07-11T13:20:16Z</cp:lastPrinted>
  <dcterms:created xsi:type="dcterms:W3CDTF">2010-01-16T12:01:47Z</dcterms:created>
  <dcterms:modified xsi:type="dcterms:W3CDTF">2018-07-13T11:42:03Z</dcterms:modified>
  <cp:category/>
  <cp:version/>
  <cp:contentType/>
  <cp:contentStatus/>
</cp:coreProperties>
</file>